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bjenkins/Jenkins Data/ORAA Templates/Proposal Templates_Forms/Budget_NCE_Award Templates/"/>
    </mc:Choice>
  </mc:AlternateContent>
  <xr:revisionPtr revIDLastSave="0" documentId="13_ncr:1_{7F592924-DA67-AA4B-B681-BEFE646FAC40}" xr6:coauthVersionLast="36" xr6:coauthVersionMax="36" xr10:uidLastSave="{00000000-0000-0000-0000-000000000000}"/>
  <bookViews>
    <workbookView xWindow="4020" yWindow="460" windowWidth="38600" windowHeight="13660" xr2:uid="{00000000-000D-0000-FFFF-FFFF00000000}"/>
  </bookViews>
  <sheets>
    <sheet name="Budget-UMCES" sheetId="5" r:id="rId1"/>
  </sheets>
  <calcPr calcId="181029"/>
</workbook>
</file>

<file path=xl/calcChain.xml><?xml version="1.0" encoding="utf-8"?>
<calcChain xmlns="http://schemas.openxmlformats.org/spreadsheetml/2006/main">
  <c r="N64" i="5" l="1"/>
  <c r="N66" i="5" s="1"/>
  <c r="L64" i="5"/>
  <c r="L66" i="5" s="1"/>
  <c r="J64" i="5"/>
  <c r="H64" i="5"/>
  <c r="H66" i="5" s="1"/>
  <c r="F64" i="5"/>
  <c r="F16" i="5"/>
  <c r="O16" i="5" s="1"/>
  <c r="N16" i="5"/>
  <c r="N26" i="5" s="1"/>
  <c r="L16" i="5"/>
  <c r="L26" i="5" s="1"/>
  <c r="J16" i="5"/>
  <c r="H16" i="5"/>
  <c r="N15" i="5"/>
  <c r="L15" i="5"/>
  <c r="J15" i="5"/>
  <c r="H15" i="5"/>
  <c r="F15" i="5"/>
  <c r="O15" i="5" s="1"/>
  <c r="F66" i="5"/>
  <c r="F50" i="5"/>
  <c r="F43" i="5"/>
  <c r="F10" i="5"/>
  <c r="F20" i="5" s="1"/>
  <c r="F11" i="5"/>
  <c r="F21" i="5"/>
  <c r="F12" i="5"/>
  <c r="O12" i="5" s="1"/>
  <c r="F22" i="5"/>
  <c r="F13" i="5"/>
  <c r="F23" i="5" s="1"/>
  <c r="O23" i="5" s="1"/>
  <c r="F14" i="5"/>
  <c r="F24" i="5" s="1"/>
  <c r="F26" i="5"/>
  <c r="F17" i="5"/>
  <c r="F34" i="5"/>
  <c r="H50" i="5"/>
  <c r="H43" i="5"/>
  <c r="H10" i="5"/>
  <c r="H20" i="5"/>
  <c r="H27" i="5" s="1"/>
  <c r="H29" i="5" s="1"/>
  <c r="H11" i="5"/>
  <c r="H17" i="5" s="1"/>
  <c r="H21" i="5"/>
  <c r="H12" i="5"/>
  <c r="H22" i="5" s="1"/>
  <c r="H13" i="5"/>
  <c r="H23" i="5" s="1"/>
  <c r="H14" i="5"/>
  <c r="H24" i="5"/>
  <c r="H25" i="5"/>
  <c r="H26" i="5"/>
  <c r="H34" i="5"/>
  <c r="J66" i="5"/>
  <c r="J50" i="5"/>
  <c r="J43" i="5"/>
  <c r="J10" i="5"/>
  <c r="J20" i="5" s="1"/>
  <c r="J11" i="5"/>
  <c r="J21" i="5" s="1"/>
  <c r="O21" i="5" s="1"/>
  <c r="J12" i="5"/>
  <c r="J22" i="5" s="1"/>
  <c r="J13" i="5"/>
  <c r="J23" i="5"/>
  <c r="J14" i="5"/>
  <c r="J24" i="5" s="1"/>
  <c r="J25" i="5"/>
  <c r="J26" i="5"/>
  <c r="J34" i="5"/>
  <c r="L50" i="5"/>
  <c r="L43" i="5"/>
  <c r="L10" i="5"/>
  <c r="L20" i="5" s="1"/>
  <c r="L27" i="5" s="1"/>
  <c r="L11" i="5"/>
  <c r="L21" i="5" s="1"/>
  <c r="L12" i="5"/>
  <c r="L22" i="5"/>
  <c r="L13" i="5"/>
  <c r="L23" i="5" s="1"/>
  <c r="L14" i="5"/>
  <c r="L24" i="5" s="1"/>
  <c r="L25" i="5"/>
  <c r="L34" i="5"/>
  <c r="N50" i="5"/>
  <c r="N43" i="5"/>
  <c r="N10" i="5"/>
  <c r="N20" i="5" s="1"/>
  <c r="N11" i="5"/>
  <c r="N17" i="5" s="1"/>
  <c r="N21" i="5"/>
  <c r="N12" i="5"/>
  <c r="N22" i="5" s="1"/>
  <c r="N13" i="5"/>
  <c r="N23" i="5" s="1"/>
  <c r="N14" i="5"/>
  <c r="N24" i="5" s="1"/>
  <c r="N25" i="5"/>
  <c r="N34" i="5"/>
  <c r="O38" i="5"/>
  <c r="O39" i="5"/>
  <c r="O40" i="5"/>
  <c r="O41" i="5"/>
  <c r="O11" i="5"/>
  <c r="O57" i="5"/>
  <c r="O58" i="5"/>
  <c r="O59" i="5"/>
  <c r="O53" i="5"/>
  <c r="O54" i="5"/>
  <c r="O56" i="5"/>
  <c r="O55" i="5"/>
  <c r="O60" i="5"/>
  <c r="O61" i="5"/>
  <c r="O62" i="5"/>
  <c r="O37" i="5"/>
  <c r="O43" i="5" s="1"/>
  <c r="O42" i="5"/>
  <c r="O46" i="5"/>
  <c r="O50" i="5" s="1"/>
  <c r="O47" i="5"/>
  <c r="O48" i="5"/>
  <c r="O49" i="5"/>
  <c r="O32" i="5"/>
  <c r="O34" i="5" s="1"/>
  <c r="O33" i="5"/>
  <c r="A73" i="5"/>
  <c r="J27" i="5" l="1"/>
  <c r="O20" i="5"/>
  <c r="L29" i="5"/>
  <c r="N27" i="5"/>
  <c r="N29" i="5" s="1"/>
  <c r="N68" i="5" s="1"/>
  <c r="N69" i="5" s="1"/>
  <c r="N70" i="5" s="1"/>
  <c r="N73" i="5" s="1"/>
  <c r="O26" i="5"/>
  <c r="O22" i="5"/>
  <c r="O24" i="5"/>
  <c r="L17" i="5"/>
  <c r="O10" i="5"/>
  <c r="J17" i="5"/>
  <c r="F25" i="5"/>
  <c r="O25" i="5" s="1"/>
  <c r="H68" i="5"/>
  <c r="H69" i="5" s="1"/>
  <c r="H70" i="5" s="1"/>
  <c r="H73" i="5" s="1"/>
  <c r="O14" i="5"/>
  <c r="L68" i="5"/>
  <c r="L69" i="5" s="1"/>
  <c r="L70" i="5" s="1"/>
  <c r="L73" i="5" s="1"/>
  <c r="O13" i="5"/>
  <c r="O66" i="5"/>
  <c r="O64" i="5"/>
  <c r="O27" i="5" l="1"/>
  <c r="O17" i="5"/>
  <c r="F27" i="5"/>
  <c r="F29" i="5" s="1"/>
  <c r="F68" i="5" s="1"/>
  <c r="F69" i="5" s="1"/>
  <c r="J29" i="5"/>
  <c r="J68" i="5" s="1"/>
  <c r="J69" i="5" s="1"/>
  <c r="J70" i="5" s="1"/>
  <c r="J73" i="5" s="1"/>
  <c r="O68" i="5" l="1"/>
  <c r="O29" i="5"/>
  <c r="F70" i="5"/>
  <c r="O69" i="5"/>
  <c r="F73" i="5" l="1"/>
  <c r="O70" i="5"/>
  <c r="O73" i="5" s="1"/>
</calcChain>
</file>

<file path=xl/sharedStrings.xml><?xml version="1.0" encoding="utf-8"?>
<sst xmlns="http://schemas.openxmlformats.org/spreadsheetml/2006/main" count="101" uniqueCount="67">
  <si>
    <t>Note: 1st 25K is subject to F&amp;A chargres</t>
  </si>
  <si>
    <t>MTDC (excludes:  Equip, Participant Costs, Tuition and Sub over 25K)</t>
  </si>
  <si>
    <t xml:space="preserve">             Budget Item</t>
  </si>
  <si>
    <t>Personnel</t>
  </si>
  <si>
    <t>Total Personnel Costs</t>
  </si>
  <si>
    <t>Travel</t>
  </si>
  <si>
    <t>Total Direct Costs</t>
  </si>
  <si>
    <t>Total Salaries</t>
  </si>
  <si>
    <t>Total Fringe</t>
  </si>
  <si>
    <t>Total Travel</t>
  </si>
  <si>
    <t>Participant Support Costs</t>
  </si>
  <si>
    <t>Stipends</t>
  </si>
  <si>
    <t>Subsistence</t>
  </si>
  <si>
    <t>Other</t>
  </si>
  <si>
    <t>Total Participant Support Costs</t>
  </si>
  <si>
    <t>Other Direct Costs</t>
  </si>
  <si>
    <t>Publication Costs/Documentation/Dissemination</t>
  </si>
  <si>
    <t>Consultant Services</t>
  </si>
  <si>
    <t>Computer Services</t>
  </si>
  <si>
    <t xml:space="preserve">Tuition </t>
  </si>
  <si>
    <t>Total Other Direct Costs</t>
  </si>
  <si>
    <t>Cummulative</t>
  </si>
  <si>
    <t>Item 1</t>
  </si>
  <si>
    <t>Item 2</t>
  </si>
  <si>
    <t>Year One</t>
  </si>
  <si>
    <t>Year Two</t>
  </si>
  <si>
    <t>Year Three</t>
  </si>
  <si>
    <t>Year Four</t>
  </si>
  <si>
    <t>Year Five</t>
  </si>
  <si>
    <t>Rate</t>
  </si>
  <si>
    <t>Facilities and Administration Costs</t>
  </si>
  <si>
    <t>Enter correct Fringe rate</t>
  </si>
  <si>
    <t>Enter F&amp;A rate</t>
  </si>
  <si>
    <t>Start date Yr 2</t>
  </si>
  <si>
    <t>Start date Yr 3</t>
  </si>
  <si>
    <t>Start date Yr 4</t>
  </si>
  <si>
    <t>Start date Yr 5</t>
  </si>
  <si>
    <t>Sart date Yr 1</t>
  </si>
  <si>
    <t>Project duration</t>
  </si>
  <si>
    <t>Total Equipment Costs</t>
  </si>
  <si>
    <t>Salary escalation factor I/A</t>
  </si>
  <si>
    <t xml:space="preserve">Enter Institutional Name Below: </t>
  </si>
  <si>
    <t>Total Project</t>
  </si>
  <si>
    <t>Instructions:</t>
  </si>
  <si>
    <t>To auto calculate salary, fringe, tuition and F&amp;A, enter the correct data in the yellow cells only</t>
  </si>
  <si>
    <t xml:space="preserve">Materials and Supplies </t>
  </si>
  <si>
    <t>Description I/A</t>
  </si>
  <si>
    <t>(PI )</t>
  </si>
  <si>
    <t>(CoPi)</t>
  </si>
  <si>
    <t>(FRA)</t>
  </si>
  <si>
    <t>(LabTech)</t>
  </si>
  <si>
    <t>(GRA)</t>
  </si>
  <si>
    <t>Enter remaining budget items in yellow cells as appropriate. Blue &amp; white cells auto calculate.</t>
  </si>
  <si>
    <t>UMCES "MY LABORATORY"</t>
  </si>
  <si>
    <t>enter start date</t>
  </si>
  <si>
    <t>enter duration</t>
  </si>
  <si>
    <t xml:space="preserve">Enter Annual Salary / Hourly Rate </t>
  </si>
  <si>
    <t>enter months/Hrs</t>
  </si>
  <si>
    <t>Hourly Personnel</t>
  </si>
  <si>
    <t>Enter credit hour cost for project year:</t>
  </si>
  <si>
    <t>Enter number of credit hours:</t>
  </si>
  <si>
    <r>
      <t>Equipment</t>
    </r>
    <r>
      <rPr>
        <b/>
        <i/>
        <sz val="12"/>
        <rFont val="Arial"/>
        <family val="2"/>
      </rPr>
      <t xml:space="preserve"> (itemize below I/A)</t>
    </r>
  </si>
  <si>
    <r>
      <t xml:space="preserve">Travel-Domestic </t>
    </r>
    <r>
      <rPr>
        <b/>
        <i/>
        <sz val="12"/>
        <rFont val="Arial"/>
        <family val="2"/>
      </rPr>
      <t>(itemize below I/A)</t>
    </r>
  </si>
  <si>
    <r>
      <t xml:space="preserve">Travel-Foreign </t>
    </r>
    <r>
      <rPr>
        <b/>
        <i/>
        <sz val="12"/>
        <rFont val="Arial"/>
        <family val="2"/>
      </rPr>
      <t>(itemize below I/A)</t>
    </r>
  </si>
  <si>
    <t>Subaward #1</t>
  </si>
  <si>
    <t>Subaward #2</t>
  </si>
  <si>
    <t>Fringe Benefits (Estimated Rate NOTE: Add 1% for leave 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</si>
</sst>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charset val="204"/>
    </font>
    <font>
      <b/>
      <i/>
      <sz val="12"/>
      <name val="Arial"/>
      <family val="2"/>
    </font>
    <font>
      <i/>
      <sz val="12"/>
      <name val="Arial"/>
      <family val="2"/>
      <charset val="204"/>
    </font>
    <font>
      <i/>
      <sz val="12"/>
      <name val="Times New Roman"/>
      <family val="1"/>
    </font>
    <font>
      <sz val="12"/>
      <color rgb="FFCCFFCC"/>
      <name val="Arial"/>
      <charset val="204"/>
    </font>
    <font>
      <b/>
      <i/>
      <sz val="12"/>
      <color rgb="FFCCFFCC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DA7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23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ashed">
        <color indexed="23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23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2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3"/>
      </left>
      <right style="double">
        <color indexed="64"/>
      </right>
      <top style="thin">
        <color indexed="64"/>
      </top>
      <bottom/>
      <diagonal/>
    </border>
    <border>
      <left style="dashed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23"/>
      </right>
      <top/>
      <bottom style="thin">
        <color indexed="64"/>
      </bottom>
      <diagonal/>
    </border>
    <border>
      <left style="double">
        <color indexed="64"/>
      </left>
      <right style="dashed">
        <color indexed="23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23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149998474074526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0" borderId="0" xfId="0" applyFont="1"/>
    <xf numFmtId="0" fontId="3" fillId="2" borderId="6" xfId="0" applyFont="1" applyFill="1" applyBorder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4" fillId="0" borderId="0" xfId="0" applyFont="1"/>
    <xf numFmtId="15" fontId="3" fillId="2" borderId="8" xfId="0" applyNumberFormat="1" applyFont="1" applyFill="1" applyBorder="1"/>
    <xf numFmtId="0" fontId="5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Fill="1" applyBorder="1"/>
    <xf numFmtId="0" fontId="5" fillId="2" borderId="16" xfId="0" applyFont="1" applyFill="1" applyBorder="1"/>
    <xf numFmtId="0" fontId="4" fillId="2" borderId="8" xfId="0" applyFont="1" applyFill="1" applyBorder="1"/>
    <xf numFmtId="10" fontId="4" fillId="2" borderId="8" xfId="2" applyNumberFormat="1" applyFont="1" applyFill="1" applyBorder="1"/>
    <xf numFmtId="0" fontId="4" fillId="0" borderId="0" xfId="0" applyFont="1" applyBorder="1"/>
    <xf numFmtId="0" fontId="4" fillId="2" borderId="17" xfId="0" applyFont="1" applyFill="1" applyBorder="1"/>
    <xf numFmtId="164" fontId="3" fillId="0" borderId="13" xfId="1" applyNumberFormat="1" applyFont="1" applyBorder="1"/>
    <xf numFmtId="0" fontId="4" fillId="2" borderId="18" xfId="0" applyFont="1" applyFill="1" applyBorder="1"/>
    <xf numFmtId="164" fontId="3" fillId="3" borderId="4" xfId="0" applyNumberFormat="1" applyFont="1" applyFill="1" applyBorder="1"/>
    <xf numFmtId="0" fontId="5" fillId="2" borderId="19" xfId="0" applyFont="1" applyFill="1" applyBorder="1"/>
    <xf numFmtId="0" fontId="4" fillId="0" borderId="3" xfId="0" applyFont="1" applyBorder="1"/>
    <xf numFmtId="0" fontId="4" fillId="0" borderId="12" xfId="0" applyFont="1" applyFill="1" applyBorder="1"/>
    <xf numFmtId="164" fontId="4" fillId="0" borderId="13" xfId="1" applyNumberFormat="1" applyFont="1" applyBorder="1"/>
    <xf numFmtId="0" fontId="4" fillId="0" borderId="14" xfId="0" applyFont="1" applyFill="1" applyBorder="1"/>
    <xf numFmtId="164" fontId="4" fillId="3" borderId="4" xfId="0" applyNumberFormat="1" applyFont="1" applyFill="1" applyBorder="1"/>
    <xf numFmtId="0" fontId="2" fillId="0" borderId="0" xfId="0" applyFont="1"/>
    <xf numFmtId="0" fontId="3" fillId="0" borderId="3" xfId="0" applyFont="1" applyBorder="1"/>
    <xf numFmtId="164" fontId="3" fillId="0" borderId="4" xfId="0" applyNumberFormat="1" applyFont="1" applyFill="1" applyBorder="1"/>
    <xf numFmtId="0" fontId="5" fillId="2" borderId="20" xfId="0" applyFont="1" applyFill="1" applyBorder="1"/>
    <xf numFmtId="9" fontId="4" fillId="2" borderId="8" xfId="2" applyFont="1" applyFill="1" applyBorder="1"/>
    <xf numFmtId="0" fontId="4" fillId="0" borderId="0" xfId="0" applyFont="1" applyFill="1" applyBorder="1"/>
    <xf numFmtId="0" fontId="4" fillId="0" borderId="12" xfId="0" applyFont="1" applyBorder="1"/>
    <xf numFmtId="0" fontId="4" fillId="0" borderId="14" xfId="0" applyFont="1" applyBorder="1"/>
    <xf numFmtId="0" fontId="4" fillId="3" borderId="3" xfId="0" applyFont="1" applyFill="1" applyBorder="1"/>
    <xf numFmtId="0" fontId="4" fillId="3" borderId="0" xfId="0" applyFont="1" applyFill="1" applyBorder="1"/>
    <xf numFmtId="0" fontId="4" fillId="3" borderId="12" xfId="0" applyFont="1" applyFill="1" applyBorder="1"/>
    <xf numFmtId="164" fontId="4" fillId="3" borderId="13" xfId="1" applyNumberFormat="1" applyFont="1" applyFill="1" applyBorder="1"/>
    <xf numFmtId="0" fontId="4" fillId="3" borderId="14" xfId="0" applyFont="1" applyFill="1" applyBorder="1"/>
    <xf numFmtId="0" fontId="4" fillId="0" borderId="3" xfId="0" applyFont="1" applyFill="1" applyBorder="1"/>
    <xf numFmtId="164" fontId="4" fillId="0" borderId="13" xfId="1" applyNumberFormat="1" applyFont="1" applyFill="1" applyBorder="1"/>
    <xf numFmtId="164" fontId="4" fillId="0" borderId="4" xfId="0" applyNumberFormat="1" applyFont="1" applyFill="1" applyBorder="1"/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164" fontId="3" fillId="2" borderId="22" xfId="1" applyNumberFormat="1" applyFont="1" applyFill="1" applyBorder="1"/>
    <xf numFmtId="0" fontId="3" fillId="0" borderId="14" xfId="0" applyFont="1" applyFill="1" applyBorder="1"/>
    <xf numFmtId="164" fontId="3" fillId="2" borderId="23" xfId="1" applyNumberFormat="1" applyFont="1" applyFill="1" applyBorder="1"/>
    <xf numFmtId="0" fontId="3" fillId="3" borderId="0" xfId="0" applyFont="1" applyFill="1" applyBorder="1"/>
    <xf numFmtId="0" fontId="3" fillId="3" borderId="12" xfId="0" applyFont="1" applyFill="1" applyBorder="1"/>
    <xf numFmtId="164" fontId="3" fillId="3" borderId="13" xfId="1" applyNumberFormat="1" applyFont="1" applyFill="1" applyBorder="1"/>
    <xf numFmtId="0" fontId="2" fillId="0" borderId="0" xfId="0" applyFont="1" applyBorder="1"/>
    <xf numFmtId="0" fontId="2" fillId="0" borderId="12" xfId="0" applyFont="1" applyBorder="1"/>
    <xf numFmtId="164" fontId="2" fillId="0" borderId="13" xfId="1" applyNumberFormat="1" applyFont="1" applyBorder="1"/>
    <xf numFmtId="0" fontId="2" fillId="0" borderId="14" xfId="0" applyFont="1" applyFill="1" applyBorder="1"/>
    <xf numFmtId="164" fontId="2" fillId="0" borderId="4" xfId="0" applyNumberFormat="1" applyFont="1" applyFill="1" applyBorder="1"/>
    <xf numFmtId="0" fontId="2" fillId="0" borderId="3" xfId="0" applyFont="1" applyBorder="1" applyAlignment="1">
      <alignment horizontal="left"/>
    </xf>
    <xf numFmtId="164" fontId="3" fillId="0" borderId="23" xfId="1" applyNumberFormat="1" applyFont="1" applyFill="1" applyBorder="1"/>
    <xf numFmtId="0" fontId="4" fillId="3" borderId="3" xfId="0" applyFont="1" applyFill="1" applyBorder="1" applyAlignment="1">
      <alignment horizontal="left"/>
    </xf>
    <xf numFmtId="164" fontId="4" fillId="3" borderId="4" xfId="1" applyNumberFormat="1" applyFont="1" applyFill="1" applyBorder="1"/>
    <xf numFmtId="0" fontId="4" fillId="0" borderId="3" xfId="0" applyFont="1" applyBorder="1" applyAlignment="1">
      <alignment horizontal="right"/>
    </xf>
    <xf numFmtId="164" fontId="4" fillId="0" borderId="4" xfId="1" applyNumberFormat="1" applyFont="1" applyFill="1" applyBorder="1"/>
    <xf numFmtId="0" fontId="3" fillId="0" borderId="3" xfId="0" applyFont="1" applyBorder="1" applyAlignment="1">
      <alignment horizontal="right"/>
    </xf>
    <xf numFmtId="164" fontId="3" fillId="3" borderId="4" xfId="1" applyNumberFormat="1" applyFont="1" applyFill="1" applyBorder="1"/>
    <xf numFmtId="0" fontId="4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5" fillId="0" borderId="0" xfId="0" applyFont="1" applyBorder="1"/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24" xfId="0" applyFont="1" applyBorder="1" applyAlignment="1">
      <alignment wrapText="1"/>
    </xf>
    <xf numFmtId="164" fontId="5" fillId="3" borderId="4" xfId="0" applyNumberFormat="1" applyFont="1" applyFill="1" applyBorder="1"/>
    <xf numFmtId="0" fontId="3" fillId="0" borderId="42" xfId="0" applyFont="1" applyBorder="1" applyAlignment="1">
      <alignment horizontal="right"/>
    </xf>
    <xf numFmtId="0" fontId="4" fillId="2" borderId="25" xfId="0" applyFont="1" applyFill="1" applyBorder="1"/>
    <xf numFmtId="164" fontId="3" fillId="0" borderId="26" xfId="1" applyNumberFormat="1" applyFont="1" applyBorder="1"/>
    <xf numFmtId="0" fontId="4" fillId="2" borderId="27" xfId="0" applyFont="1" applyFill="1" applyBorder="1"/>
    <xf numFmtId="0" fontId="7" fillId="4" borderId="28" xfId="0" applyFont="1" applyFill="1" applyBorder="1" applyAlignment="1">
      <alignment horizontal="right"/>
    </xf>
    <xf numFmtId="0" fontId="7" fillId="4" borderId="29" xfId="0" applyFont="1" applyFill="1" applyBorder="1"/>
    <xf numFmtId="44" fontId="8" fillId="4" borderId="29" xfId="1" applyFont="1" applyFill="1" applyBorder="1"/>
    <xf numFmtId="0" fontId="8" fillId="4" borderId="29" xfId="0" applyFont="1" applyFill="1" applyBorder="1"/>
    <xf numFmtId="164" fontId="7" fillId="4" borderId="30" xfId="1" applyNumberFormat="1" applyFont="1" applyFill="1" applyBorder="1"/>
    <xf numFmtId="164" fontId="7" fillId="4" borderId="31" xfId="0" applyNumberFormat="1" applyFont="1" applyFill="1" applyBorder="1"/>
    <xf numFmtId="0" fontId="3" fillId="5" borderId="0" xfId="0" applyFont="1" applyFill="1"/>
    <xf numFmtId="0" fontId="4" fillId="3" borderId="32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164" fontId="4" fillId="3" borderId="24" xfId="1" applyNumberFormat="1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164" fontId="4" fillId="3" borderId="36" xfId="1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164" fontId="2" fillId="3" borderId="13" xfId="1" applyNumberFormat="1" applyFont="1" applyFill="1" applyBorder="1"/>
    <xf numFmtId="0" fontId="2" fillId="0" borderId="14" xfId="0" applyFont="1" applyBorder="1"/>
    <xf numFmtId="164" fontId="2" fillId="3" borderId="4" xfId="1" applyNumberFormat="1" applyFont="1" applyFill="1" applyBorder="1"/>
    <xf numFmtId="0" fontId="5" fillId="0" borderId="3" xfId="0" applyFont="1" applyBorder="1"/>
    <xf numFmtId="0" fontId="5" fillId="0" borderId="12" xfId="0" applyFont="1" applyBorder="1"/>
    <xf numFmtId="164" fontId="5" fillId="3" borderId="13" xfId="1" applyNumberFormat="1" applyFont="1" applyFill="1" applyBorder="1"/>
    <xf numFmtId="0" fontId="5" fillId="0" borderId="14" xfId="0" applyFont="1" applyBorder="1"/>
    <xf numFmtId="164" fontId="5" fillId="3" borderId="4" xfId="1" applyNumberFormat="1" applyFont="1" applyFill="1" applyBorder="1"/>
    <xf numFmtId="0" fontId="5" fillId="0" borderId="0" xfId="0" applyFont="1"/>
    <xf numFmtId="0" fontId="2" fillId="3" borderId="3" xfId="0" applyFont="1" applyFill="1" applyBorder="1"/>
    <xf numFmtId="0" fontId="2" fillId="3" borderId="0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164" fontId="2" fillId="3" borderId="4" xfId="0" applyNumberFormat="1" applyFont="1" applyFill="1" applyBorder="1"/>
    <xf numFmtId="0" fontId="3" fillId="3" borderId="3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7" xfId="0" applyFont="1" applyBorder="1"/>
    <xf numFmtId="44" fontId="3" fillId="0" borderId="11" xfId="1" applyFont="1" applyBorder="1"/>
    <xf numFmtId="0" fontId="3" fillId="0" borderId="7" xfId="0" applyFont="1" applyBorder="1"/>
    <xf numFmtId="0" fontId="5" fillId="0" borderId="38" xfId="0" applyFont="1" applyBorder="1" applyAlignment="1">
      <alignment wrapText="1"/>
    </xf>
    <xf numFmtId="2" fontId="4" fillId="6" borderId="8" xfId="0" applyNumberFormat="1" applyFont="1" applyFill="1" applyBorder="1" applyAlignment="1">
      <alignment wrapText="1"/>
    </xf>
    <xf numFmtId="2" fontId="4" fillId="0" borderId="24" xfId="0" applyNumberFormat="1" applyFont="1" applyBorder="1" applyAlignment="1">
      <alignment wrapText="1"/>
    </xf>
    <xf numFmtId="0" fontId="5" fillId="2" borderId="21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right" wrapText="1"/>
    </xf>
    <xf numFmtId="44" fontId="4" fillId="6" borderId="21" xfId="1" applyFont="1" applyFill="1" applyBorder="1" applyAlignment="1">
      <alignment horizontal="right"/>
    </xf>
    <xf numFmtId="44" fontId="4" fillId="6" borderId="40" xfId="1" applyFont="1" applyFill="1" applyBorder="1" applyAlignment="1">
      <alignment horizontal="righ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0" xfId="0" applyFont="1" applyFill="1" applyBorder="1" applyAlignment="1"/>
    <xf numFmtId="0" fontId="5" fillId="2" borderId="21" xfId="0" applyFont="1" applyFill="1" applyBorder="1" applyAlignment="1"/>
    <xf numFmtId="0" fontId="2" fillId="2" borderId="3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topLeftCell="A58" workbookViewId="0">
      <selection activeCell="N63" sqref="N63"/>
    </sheetView>
  </sheetViews>
  <sheetFormatPr baseColWidth="10" defaultColWidth="8.83203125" defaultRowHeight="16" x14ac:dyDescent="0.2"/>
  <cols>
    <col min="1" max="1" width="41.83203125" style="7" bestFit="1" customWidth="1"/>
    <col min="2" max="2" width="18.83203125" style="7" customWidth="1"/>
    <col min="3" max="3" width="10.33203125" style="7" customWidth="1"/>
    <col min="4" max="4" width="16.5" style="7" customWidth="1"/>
    <col min="5" max="5" width="8.33203125" style="7" customWidth="1"/>
    <col min="6" max="6" width="14.6640625" style="7" bestFit="1" customWidth="1"/>
    <col min="7" max="7" width="8.33203125" style="7" customWidth="1"/>
    <col min="8" max="8" width="14.6640625" style="7" bestFit="1" customWidth="1"/>
    <col min="9" max="9" width="8.33203125" style="7" customWidth="1"/>
    <col min="10" max="10" width="14.6640625" style="7" bestFit="1" customWidth="1"/>
    <col min="11" max="11" width="8.33203125" style="7" customWidth="1"/>
    <col min="12" max="12" width="14.6640625" style="7" bestFit="1" customWidth="1"/>
    <col min="13" max="13" width="8.33203125" style="7" customWidth="1"/>
    <col min="14" max="14" width="14.6640625" style="7" bestFit="1" customWidth="1"/>
    <col min="15" max="15" width="14.6640625" style="7" customWidth="1"/>
    <col min="16" max="16384" width="8.83203125" style="7"/>
  </cols>
  <sheetData>
    <row r="1" spans="1:15" x14ac:dyDescent="0.2">
      <c r="A1" s="1" t="s">
        <v>43</v>
      </c>
      <c r="B1" s="2"/>
      <c r="C1" s="2"/>
      <c r="D1" s="2"/>
      <c r="E1" s="143"/>
      <c r="F1" s="144"/>
    </row>
    <row r="2" spans="1:15" x14ac:dyDescent="0.2">
      <c r="A2" s="3" t="s">
        <v>44</v>
      </c>
      <c r="B2" s="4"/>
      <c r="C2" s="4"/>
      <c r="D2" s="4"/>
      <c r="E2" s="4"/>
      <c r="F2" s="5"/>
    </row>
    <row r="3" spans="1:15" ht="17" thickBot="1" x14ac:dyDescent="0.25">
      <c r="A3" s="6" t="s">
        <v>52</v>
      </c>
      <c r="B3" s="8"/>
      <c r="C3" s="8"/>
      <c r="D3" s="9"/>
      <c r="E3" s="9"/>
      <c r="F3" s="10"/>
    </row>
    <row r="6" spans="1:15" x14ac:dyDescent="0.2">
      <c r="A6" s="11" t="s">
        <v>41</v>
      </c>
      <c r="F6" s="7" t="s">
        <v>37</v>
      </c>
      <c r="H6" s="7" t="s">
        <v>33</v>
      </c>
      <c r="J6" s="7" t="s">
        <v>34</v>
      </c>
      <c r="L6" s="7" t="s">
        <v>35</v>
      </c>
      <c r="N6" s="7" t="s">
        <v>36</v>
      </c>
      <c r="O6" s="7" t="s">
        <v>38</v>
      </c>
    </row>
    <row r="7" spans="1:15" x14ac:dyDescent="0.2">
      <c r="A7" s="140" t="s">
        <v>53</v>
      </c>
      <c r="B7" s="141"/>
      <c r="C7" s="141"/>
      <c r="D7" s="141"/>
      <c r="E7" s="142"/>
      <c r="F7" s="12" t="s">
        <v>54</v>
      </c>
      <c r="H7" s="12" t="s">
        <v>54</v>
      </c>
      <c r="J7" s="12" t="s">
        <v>54</v>
      </c>
      <c r="L7" s="12" t="s">
        <v>54</v>
      </c>
      <c r="N7" s="12" t="s">
        <v>54</v>
      </c>
      <c r="O7" s="12" t="s">
        <v>55</v>
      </c>
    </row>
    <row r="8" spans="1:15" s="19" customFormat="1" ht="69" thickBot="1" x14ac:dyDescent="0.25">
      <c r="A8" s="13" t="s">
        <v>2</v>
      </c>
      <c r="B8" s="14" t="s">
        <v>56</v>
      </c>
      <c r="C8" s="14" t="s">
        <v>40</v>
      </c>
      <c r="D8" s="15" t="s">
        <v>31</v>
      </c>
      <c r="E8" s="16" t="s">
        <v>57</v>
      </c>
      <c r="F8" s="17" t="s">
        <v>24</v>
      </c>
      <c r="G8" s="16" t="s">
        <v>57</v>
      </c>
      <c r="H8" s="17" t="s">
        <v>25</v>
      </c>
      <c r="I8" s="16" t="s">
        <v>57</v>
      </c>
      <c r="J8" s="17" t="s">
        <v>26</v>
      </c>
      <c r="K8" s="16" t="s">
        <v>57</v>
      </c>
      <c r="L8" s="17" t="s">
        <v>27</v>
      </c>
      <c r="M8" s="16" t="s">
        <v>57</v>
      </c>
      <c r="N8" s="17" t="s">
        <v>28</v>
      </c>
      <c r="O8" s="18" t="s">
        <v>21</v>
      </c>
    </row>
    <row r="9" spans="1:15" x14ac:dyDescent="0.2">
      <c r="A9" s="20" t="s">
        <v>3</v>
      </c>
      <c r="B9" s="21"/>
      <c r="C9" s="21"/>
      <c r="D9" s="21"/>
      <c r="E9" s="22"/>
      <c r="F9" s="23"/>
      <c r="G9" s="24"/>
      <c r="H9" s="23"/>
      <c r="I9" s="24"/>
      <c r="J9" s="23"/>
      <c r="K9" s="24"/>
      <c r="L9" s="23"/>
      <c r="M9" s="24"/>
      <c r="N9" s="25"/>
      <c r="O9" s="26"/>
    </row>
    <row r="10" spans="1:15" x14ac:dyDescent="0.2">
      <c r="A10" s="27" t="s">
        <v>47</v>
      </c>
      <c r="B10" s="28">
        <v>0</v>
      </c>
      <c r="C10" s="29">
        <v>0.05</v>
      </c>
      <c r="D10" s="30"/>
      <c r="E10" s="31">
        <v>0</v>
      </c>
      <c r="F10" s="32">
        <f>ROUND(B10*E10/12,0)</f>
        <v>0</v>
      </c>
      <c r="G10" s="33">
        <v>0</v>
      </c>
      <c r="H10" s="32">
        <f>ROUND((B10*G10/12)+((B10*G10/12)*C10),0)</f>
        <v>0</v>
      </c>
      <c r="I10" s="33">
        <v>0</v>
      </c>
      <c r="J10" s="32">
        <f>ROUND((B10*I10/12)+((B10*I10/12)*C10)+PRODUCT((B10*I10/12)+((B10*I10/12)*C10))*C10,0)</f>
        <v>0</v>
      </c>
      <c r="K10" s="33">
        <v>0</v>
      </c>
      <c r="L10" s="32">
        <f>ROUND((B10*K10/12)+((B10*K10/12)*C10)+PRODUCT(((B10*K10/12)+((B10*K10/12)*C10))*C10)+PRODUCT(((B10*K10/12)+((B10*K10/12)*C10)+(((B10*K10/12)+(B10*K10/12)*C10)*C10)))*C10,0)</f>
        <v>0</v>
      </c>
      <c r="M10" s="33">
        <v>0</v>
      </c>
      <c r="N10" s="32">
        <f>ROUND(((B10*M10/12)+((B10*M10/12)*C10)+PRODUCT(((B10*M10/12)+((B10*M10/12)*C10))*C10)+PRODUCT(((B10*M10/12)+((B10*M10/12)*C10)+(((B10*M10/12)+(B10*M10/12)*C10)*C10)))*C10)+PRODUCT(((B10*M10/12)+((B10*M10/12)*C10)+(((B10*M10/12)+(B10*M10/12)*C10)*C10)+(((B10*M10/12)+((B10*M10/12)*C10)*C10)*C10)))*C10,0)</f>
        <v>0</v>
      </c>
      <c r="O10" s="34">
        <f t="shared" ref="O10:O16" si="0">SUM(F10+H10+J10+L10+N10)</f>
        <v>0</v>
      </c>
    </row>
    <row r="11" spans="1:15" x14ac:dyDescent="0.2">
      <c r="A11" s="27" t="s">
        <v>48</v>
      </c>
      <c r="B11" s="28">
        <v>0</v>
      </c>
      <c r="C11" s="29">
        <v>0.05</v>
      </c>
      <c r="D11" s="30"/>
      <c r="E11" s="31">
        <v>0</v>
      </c>
      <c r="F11" s="32">
        <f>ROUND(B11*E11/12,0)</f>
        <v>0</v>
      </c>
      <c r="G11" s="33">
        <v>0</v>
      </c>
      <c r="H11" s="32">
        <f>ROUND((B11*G11/12)+((B11*G11/12)*C11),0)</f>
        <v>0</v>
      </c>
      <c r="I11" s="33">
        <v>0</v>
      </c>
      <c r="J11" s="32">
        <f>ROUND((B11*I11/12)+((B11*I11/12)*C11)+PRODUCT((B11*I11/12)+((B11*I11/12)*C11))*C11,0)</f>
        <v>0</v>
      </c>
      <c r="K11" s="33">
        <v>0</v>
      </c>
      <c r="L11" s="32">
        <f>ROUND((B11*K11/12)+((B11*K11/12)*C11)+PRODUCT(((B11*K11/12)+((B11*K11/12)*C11))*C11)+PRODUCT(((B11*K11/12)+((B11*K11/12)*C11)+(((B11*K11/12)+(B11*K11/12)*C11)*C11)))*C11,0)</f>
        <v>0</v>
      </c>
      <c r="M11" s="33">
        <v>0</v>
      </c>
      <c r="N11" s="32">
        <f>ROUND(((B11*M11/12)+((B11*M11/12)*C11)+PRODUCT(((B11*M11/12)+((B11*M11/12)*C11))*C11)+PRODUCT(((B11*M11/12)+((B11*M11/12)*C11)+(((B11*M11/12)+(B11*M11/12)*C11)*C11)))*C11)+PRODUCT(((B11*M11/12)+((B11*M11/12)*C11)+(((B11*M11/12)+(B11*M11/12)*C11)*C11)+(((B11*M11/12)+((B11*M11/12)*C11)*C11)*C11)))*C11,0)</f>
        <v>0</v>
      </c>
      <c r="O11" s="34">
        <f t="shared" si="0"/>
        <v>0</v>
      </c>
    </row>
    <row r="12" spans="1:15" x14ac:dyDescent="0.2">
      <c r="A12" s="27" t="s">
        <v>49</v>
      </c>
      <c r="B12" s="28">
        <v>0</v>
      </c>
      <c r="C12" s="29">
        <v>0.05</v>
      </c>
      <c r="D12" s="30"/>
      <c r="E12" s="31">
        <v>0</v>
      </c>
      <c r="F12" s="32">
        <f>ROUND(B12*E12/12,0)</f>
        <v>0</v>
      </c>
      <c r="G12" s="33">
        <v>0</v>
      </c>
      <c r="H12" s="32">
        <f>ROUND((B12*G12/12)+((B12*G12/12)*C12),0)</f>
        <v>0</v>
      </c>
      <c r="I12" s="33">
        <v>0</v>
      </c>
      <c r="J12" s="32">
        <f>ROUND((B12*I12/12)+((B12*I12/12)*C12)+PRODUCT((B12*I12/12)+((B12*I12/12)*C12))*C12,0)</f>
        <v>0</v>
      </c>
      <c r="K12" s="33">
        <v>0</v>
      </c>
      <c r="L12" s="32">
        <f>ROUND((B12*K12/12)+((B12*K12/12)*C12)+PRODUCT(((B12*K12/12)+((B12*K12/12)*C12))*C12)+PRODUCT(((B12*K12/12)+((B12*K12/12)*C12)+(((B12*K12/12)+(B12*K12/12)*C12)*C12)))*C12,0)</f>
        <v>0</v>
      </c>
      <c r="M12" s="33">
        <v>0</v>
      </c>
      <c r="N12" s="32">
        <f>ROUND(((B12*M12/12)+((B12*M12/12)*C12)+PRODUCT(((B12*M12/12)+((B12*M12/12)*C12))*C12)+PRODUCT(((B12*M12/12)+((B12*M12/12)*C12)+(((B12*M12/12)+(B12*M12/12)*C12)*C12)))*C12)+PRODUCT(((B12*M12/12)+((B12*M12/12)*C12)+(((B12*M12/12)+(B12*M12/12)*C12)*C12)+(((B12*M12/12)+((B12*M12/12)*C12)*C12)*C12)))*C12,0)</f>
        <v>0</v>
      </c>
      <c r="O12" s="34">
        <f t="shared" si="0"/>
        <v>0</v>
      </c>
    </row>
    <row r="13" spans="1:15" x14ac:dyDescent="0.2">
      <c r="A13" s="27" t="s">
        <v>50</v>
      </c>
      <c r="B13" s="28">
        <v>0</v>
      </c>
      <c r="C13" s="29">
        <v>0.05</v>
      </c>
      <c r="D13" s="30"/>
      <c r="E13" s="31">
        <v>0</v>
      </c>
      <c r="F13" s="32">
        <f>ROUND(B13*E13/12,0)</f>
        <v>0</v>
      </c>
      <c r="G13" s="33">
        <v>0</v>
      </c>
      <c r="H13" s="32">
        <f>ROUND((B13*G13/12)+((B13*G13/12)*C13),0)</f>
        <v>0</v>
      </c>
      <c r="I13" s="33">
        <v>0</v>
      </c>
      <c r="J13" s="32">
        <f>ROUND((B13*I13/12)+((B13*I13/12)*C13)+PRODUCT((B13*I13/12)+((B13*I13/12)*C13))*C13,0)</f>
        <v>0</v>
      </c>
      <c r="K13" s="33">
        <v>0</v>
      </c>
      <c r="L13" s="32">
        <f>ROUND((B13*K13/12)+((B13*K13/12)*C13)+PRODUCT(((B13*K13/12)+((B13*K13/12)*C13))*C13)+PRODUCT(((B13*K13/12)+((B13*K13/12)*C13)+(((B13*K13/12)+(B13*K13/12)*C13)*C13)))*C13,0)</f>
        <v>0</v>
      </c>
      <c r="M13" s="33">
        <v>0</v>
      </c>
      <c r="N13" s="32">
        <f>ROUND(((B13*M13/12)+((B13*M13/12)*C13)+PRODUCT(((B13*M13/12)+((B13*M13/12)*C13))*C13)+PRODUCT(((B13*M13/12)+((B13*M13/12)*C13)+(((B13*M13/12)+(B13*M13/12)*C13)*C13)))*C13)+PRODUCT(((B13*M13/12)+((B13*M13/12)*C13)+(((B13*M13/12)+(B13*M13/12)*C13)*C13)+(((B13*M13/12)+((B13*M13/12)*C13)*C13)*C13)))*C13,0)</f>
        <v>0</v>
      </c>
      <c r="O13" s="34">
        <f t="shared" si="0"/>
        <v>0</v>
      </c>
    </row>
    <row r="14" spans="1:15" x14ac:dyDescent="0.2">
      <c r="A14" s="27" t="s">
        <v>51</v>
      </c>
      <c r="B14" s="28">
        <v>0</v>
      </c>
      <c r="C14" s="29">
        <v>0.05</v>
      </c>
      <c r="D14" s="30"/>
      <c r="E14" s="31">
        <v>0</v>
      </c>
      <c r="F14" s="32">
        <f>ROUND(B14*E14/12,0)</f>
        <v>0</v>
      </c>
      <c r="G14" s="33">
        <v>0</v>
      </c>
      <c r="H14" s="32">
        <f>ROUND((B14*G14/12)+((B14*G14/12)*C14),0)</f>
        <v>0</v>
      </c>
      <c r="I14" s="33">
        <v>0</v>
      </c>
      <c r="J14" s="32">
        <f>ROUND((B14*I14/12)+((B14*I14/12)*C14)+PRODUCT((B14*I14/12)+((B14*I14/12)*C14))*C14,0)</f>
        <v>0</v>
      </c>
      <c r="K14" s="33">
        <v>0</v>
      </c>
      <c r="L14" s="32">
        <f>ROUND((B14*K14/12)+((B14*K14/12)*C14)+PRODUCT(((B14*K14/12)+((B14*K14/12)*C14))*C14)+PRODUCT(((B14*K14/12)+((B14*K14/12)*C14)+(((B14*K14/12)+(B14*K14/12)*C14)*C14)))*C14,0)</f>
        <v>0</v>
      </c>
      <c r="M14" s="33">
        <v>0</v>
      </c>
      <c r="N14" s="32">
        <f>ROUND(((B14*M14/12)+((B14*M14/12)*C14)+PRODUCT(((B14*M14/12)+((B14*M14/12)*C14))*C14)+PRODUCT(((B14*M14/12)+((B14*M14/12)*C14)+(((B14*M14/12)+(B14*M14/12)*C14)*C14)))*C14)+PRODUCT(((B14*M14/12)+((B14*M14/12)*C14)+(((B14*M14/12)+(B14*M14/12)*C14)*C14)+(((B14*M14/12)+((B14*M14/12)*C14)*C14)*C14)))*C14,0)</f>
        <v>0</v>
      </c>
      <c r="O14" s="34">
        <f t="shared" si="0"/>
        <v>0</v>
      </c>
    </row>
    <row r="15" spans="1:15" x14ac:dyDescent="0.2">
      <c r="A15" s="27" t="s">
        <v>58</v>
      </c>
      <c r="B15" s="28">
        <v>0</v>
      </c>
      <c r="C15" s="29">
        <v>0.05</v>
      </c>
      <c r="D15" s="30"/>
      <c r="E15" s="31">
        <v>0</v>
      </c>
      <c r="F15" s="32">
        <f>ROUND(B15*E15,0)</f>
        <v>0</v>
      </c>
      <c r="G15" s="33">
        <v>0</v>
      </c>
      <c r="H15" s="32">
        <f>ROUND((B15*G15)+((B15*G15)*C15),0)</f>
        <v>0</v>
      </c>
      <c r="I15" s="33">
        <v>0</v>
      </c>
      <c r="J15" s="32">
        <f>ROUND((B15*I15)+((B15*I15)*C15)+PRODUCT((B15*I15)+((B15*I15)*C15))*C15,0)</f>
        <v>0</v>
      </c>
      <c r="K15" s="33">
        <v>0</v>
      </c>
      <c r="L15" s="32">
        <f>ROUND((B15*K15)+((B15*K15)*C15)+PRODUCT(((B15*K15)+((B15*K15)*C15))*C15)+PRODUCT(((B15*K15)+((B15*K15)*C15)+(((B15*K15)+(B15*K15)*C15)*C15)))*C15,0)</f>
        <v>0</v>
      </c>
      <c r="M15" s="33">
        <v>0</v>
      </c>
      <c r="N15" s="32">
        <f>ROUND(((B15*M15)+((B15*M15)*C15)+PRODUCT(((B15*M15)+((B15*M15)*C15))*C15)+PRODUCT(((B15*M15)+((B15*M15)*C15)+(((B15*M15)+(B15*M15)*C15)*C15)))*C15)+PRODUCT(((B15*M15)+((B15*M15)*C15)+(((B15*M15)+(B15*M15)*C15)*C15)+(((B15*M15)+((B15*M15)*C15)*C15)*C15)))*C15,0)</f>
        <v>0</v>
      </c>
      <c r="O15" s="34">
        <f t="shared" si="0"/>
        <v>0</v>
      </c>
    </row>
    <row r="16" spans="1:15" x14ac:dyDescent="0.2">
      <c r="A16" s="35" t="s">
        <v>58</v>
      </c>
      <c r="B16" s="28">
        <v>0</v>
      </c>
      <c r="C16" s="29">
        <v>0.05</v>
      </c>
      <c r="D16" s="30"/>
      <c r="E16" s="31">
        <v>0</v>
      </c>
      <c r="F16" s="32">
        <f>ROUND(B16*E16,0)</f>
        <v>0</v>
      </c>
      <c r="G16" s="33">
        <v>0</v>
      </c>
      <c r="H16" s="32">
        <f>ROUND((B16*G16)+((B16*G16)*C16),0)</f>
        <v>0</v>
      </c>
      <c r="I16" s="33">
        <v>0</v>
      </c>
      <c r="J16" s="32">
        <f>ROUND((B16*I16)+((B16*I16)*C16)+PRODUCT((B16*I16)+((B16*I16)*C16))*C16,0)</f>
        <v>0</v>
      </c>
      <c r="K16" s="33">
        <v>0</v>
      </c>
      <c r="L16" s="32">
        <f>ROUND((B16*K16)+((B16*K16)*C16)+PRODUCT(((B16*K16)+((B16*K16)*C16))*C16)+PRODUCT(((B16*K16)+((B16*K16)*C16)+(((B16*K16)+(B16*K16)*C16)*C16)))*C16,0)</f>
        <v>0</v>
      </c>
      <c r="M16" s="33">
        <v>0</v>
      </c>
      <c r="N16" s="32">
        <f>ROUND(((B16*M16)+((B16*M16)*C16)+PRODUCT(((B16*M16)+((B16*M16)*C16))*C16)+PRODUCT(((B16*M16)+((B16*M16)*C16)+(((B16*M16)+(B16*M16)*C16)*C16)))*C16)+PRODUCT(((B16*M16)+((B16*M16)*C16)+(((B16*M16)+(B16*M16)*C16)*C16)+(((B16*M16)+((B16*M16)*C16)*C16)*C16)))*C16,0)</f>
        <v>0</v>
      </c>
      <c r="O16" s="34">
        <f t="shared" si="0"/>
        <v>0</v>
      </c>
    </row>
    <row r="17" spans="1:15" s="41" customFormat="1" x14ac:dyDescent="0.2">
      <c r="A17" s="36" t="s">
        <v>7</v>
      </c>
      <c r="B17" s="30"/>
      <c r="C17" s="30"/>
      <c r="D17" s="30"/>
      <c r="E17" s="37"/>
      <c r="F17" s="38">
        <f>SUM(F10:F16)</f>
        <v>0</v>
      </c>
      <c r="G17" s="39"/>
      <c r="H17" s="38">
        <f t="shared" ref="H17:O17" si="1">SUM(H10:H16)</f>
        <v>0</v>
      </c>
      <c r="I17" s="39"/>
      <c r="J17" s="38">
        <f t="shared" si="1"/>
        <v>0</v>
      </c>
      <c r="K17" s="39"/>
      <c r="L17" s="38">
        <f t="shared" si="1"/>
        <v>0</v>
      </c>
      <c r="M17" s="39"/>
      <c r="N17" s="38">
        <f t="shared" si="1"/>
        <v>0</v>
      </c>
      <c r="O17" s="40">
        <f t="shared" si="1"/>
        <v>0</v>
      </c>
    </row>
    <row r="18" spans="1:15" x14ac:dyDescent="0.2">
      <c r="A18" s="42"/>
      <c r="B18" s="21"/>
      <c r="C18" s="21"/>
      <c r="D18" s="21"/>
      <c r="E18" s="22"/>
      <c r="F18" s="32"/>
      <c r="G18" s="24"/>
      <c r="H18" s="32"/>
      <c r="I18" s="24"/>
      <c r="J18" s="32"/>
      <c r="K18" s="24"/>
      <c r="L18" s="32"/>
      <c r="M18" s="24"/>
      <c r="N18" s="32"/>
      <c r="O18" s="43"/>
    </row>
    <row r="19" spans="1:15" x14ac:dyDescent="0.2">
      <c r="A19" s="20" t="s">
        <v>66</v>
      </c>
      <c r="B19" s="21"/>
      <c r="C19" s="21"/>
      <c r="D19" s="21"/>
      <c r="E19" s="22"/>
      <c r="F19" s="32"/>
      <c r="G19" s="24"/>
      <c r="H19" s="32"/>
      <c r="I19" s="24"/>
      <c r="J19" s="32"/>
      <c r="K19" s="24"/>
      <c r="L19" s="32"/>
      <c r="M19" s="24"/>
      <c r="N19" s="32"/>
      <c r="O19" s="43"/>
    </row>
    <row r="20" spans="1:15" x14ac:dyDescent="0.2">
      <c r="A20" s="44" t="s">
        <v>47</v>
      </c>
      <c r="B20" s="30" t="s">
        <v>29</v>
      </c>
      <c r="C20" s="30"/>
      <c r="D20" s="45">
        <v>0</v>
      </c>
      <c r="E20" s="22"/>
      <c r="F20" s="32">
        <f t="shared" ref="F20:F26" si="2">ROUND(F10*D20,0)</f>
        <v>0</v>
      </c>
      <c r="G20" s="24"/>
      <c r="H20" s="32">
        <f t="shared" ref="H20:H26" si="3">ROUND(H10*D20,0)</f>
        <v>0</v>
      </c>
      <c r="I20" s="24"/>
      <c r="J20" s="32">
        <f t="shared" ref="J20:J26" si="4">ROUND(J10*D20,0)</f>
        <v>0</v>
      </c>
      <c r="K20" s="24"/>
      <c r="L20" s="32">
        <f t="shared" ref="L20:L26" si="5">ROUND(L10*D20,0)</f>
        <v>0</v>
      </c>
      <c r="M20" s="24"/>
      <c r="N20" s="32">
        <f t="shared" ref="N20:N26" si="6">ROUND(N10*D20,0)</f>
        <v>0</v>
      </c>
      <c r="O20" s="34">
        <f>F20+H20+J20+L20+N20</f>
        <v>0</v>
      </c>
    </row>
    <row r="21" spans="1:15" x14ac:dyDescent="0.2">
      <c r="A21" s="44" t="s">
        <v>48</v>
      </c>
      <c r="B21" s="30" t="s">
        <v>29</v>
      </c>
      <c r="C21" s="30"/>
      <c r="D21" s="45">
        <v>0</v>
      </c>
      <c r="E21" s="22"/>
      <c r="F21" s="32">
        <f t="shared" si="2"/>
        <v>0</v>
      </c>
      <c r="G21" s="24"/>
      <c r="H21" s="32">
        <f t="shared" si="3"/>
        <v>0</v>
      </c>
      <c r="I21" s="24"/>
      <c r="J21" s="32">
        <f t="shared" si="4"/>
        <v>0</v>
      </c>
      <c r="K21" s="24"/>
      <c r="L21" s="32">
        <f t="shared" si="5"/>
        <v>0</v>
      </c>
      <c r="M21" s="24"/>
      <c r="N21" s="32">
        <f t="shared" si="6"/>
        <v>0</v>
      </c>
      <c r="O21" s="34">
        <f t="shared" ref="O21:O26" si="7">F21+H21+J21+L21+N21</f>
        <v>0</v>
      </c>
    </row>
    <row r="22" spans="1:15" x14ac:dyDescent="0.2">
      <c r="A22" s="44" t="s">
        <v>49</v>
      </c>
      <c r="B22" s="30" t="s">
        <v>29</v>
      </c>
      <c r="C22" s="30"/>
      <c r="D22" s="45">
        <v>0</v>
      </c>
      <c r="E22" s="22"/>
      <c r="F22" s="32">
        <f t="shared" si="2"/>
        <v>0</v>
      </c>
      <c r="G22" s="24"/>
      <c r="H22" s="32">
        <f t="shared" si="3"/>
        <v>0</v>
      </c>
      <c r="I22" s="24"/>
      <c r="J22" s="32">
        <f t="shared" si="4"/>
        <v>0</v>
      </c>
      <c r="K22" s="24"/>
      <c r="L22" s="32">
        <f t="shared" si="5"/>
        <v>0</v>
      </c>
      <c r="M22" s="24"/>
      <c r="N22" s="32">
        <f t="shared" si="6"/>
        <v>0</v>
      </c>
      <c r="O22" s="34">
        <f t="shared" si="7"/>
        <v>0</v>
      </c>
    </row>
    <row r="23" spans="1:15" x14ac:dyDescent="0.2">
      <c r="A23" s="44" t="s">
        <v>50</v>
      </c>
      <c r="B23" s="30" t="s">
        <v>29</v>
      </c>
      <c r="C23" s="30"/>
      <c r="D23" s="45">
        <v>0</v>
      </c>
      <c r="E23" s="22"/>
      <c r="F23" s="32">
        <f t="shared" si="2"/>
        <v>0</v>
      </c>
      <c r="G23" s="24"/>
      <c r="H23" s="32">
        <f t="shared" si="3"/>
        <v>0</v>
      </c>
      <c r="I23" s="24"/>
      <c r="J23" s="32">
        <f t="shared" si="4"/>
        <v>0</v>
      </c>
      <c r="K23" s="24"/>
      <c r="L23" s="32">
        <f t="shared" si="5"/>
        <v>0</v>
      </c>
      <c r="M23" s="24"/>
      <c r="N23" s="32">
        <f t="shared" si="6"/>
        <v>0</v>
      </c>
      <c r="O23" s="34">
        <f>F23+H23+J23+L23+N23</f>
        <v>0</v>
      </c>
    </row>
    <row r="24" spans="1:15" x14ac:dyDescent="0.2">
      <c r="A24" s="44" t="s">
        <v>51</v>
      </c>
      <c r="B24" s="46" t="s">
        <v>29</v>
      </c>
      <c r="C24" s="46"/>
      <c r="D24" s="45">
        <v>0</v>
      </c>
      <c r="E24" s="22"/>
      <c r="F24" s="32">
        <f t="shared" si="2"/>
        <v>0</v>
      </c>
      <c r="G24" s="24"/>
      <c r="H24" s="32">
        <f t="shared" si="3"/>
        <v>0</v>
      </c>
      <c r="I24" s="24"/>
      <c r="J24" s="32">
        <f t="shared" si="4"/>
        <v>0</v>
      </c>
      <c r="K24" s="24"/>
      <c r="L24" s="32">
        <f t="shared" si="5"/>
        <v>0</v>
      </c>
      <c r="M24" s="24"/>
      <c r="N24" s="32">
        <f t="shared" si="6"/>
        <v>0</v>
      </c>
      <c r="O24" s="34">
        <f t="shared" si="7"/>
        <v>0</v>
      </c>
    </row>
    <row r="25" spans="1:15" x14ac:dyDescent="0.2">
      <c r="A25" s="44" t="s">
        <v>58</v>
      </c>
      <c r="B25" s="46" t="s">
        <v>29</v>
      </c>
      <c r="C25" s="21"/>
      <c r="D25" s="45">
        <v>0</v>
      </c>
      <c r="E25" s="22"/>
      <c r="F25" s="32">
        <f t="shared" si="2"/>
        <v>0</v>
      </c>
      <c r="G25" s="24"/>
      <c r="H25" s="32">
        <f t="shared" si="3"/>
        <v>0</v>
      </c>
      <c r="I25" s="24"/>
      <c r="J25" s="32">
        <f t="shared" si="4"/>
        <v>0</v>
      </c>
      <c r="K25" s="24"/>
      <c r="L25" s="32">
        <f t="shared" si="5"/>
        <v>0</v>
      </c>
      <c r="M25" s="24"/>
      <c r="N25" s="32">
        <f t="shared" si="6"/>
        <v>0</v>
      </c>
      <c r="O25" s="34">
        <f t="shared" si="7"/>
        <v>0</v>
      </c>
    </row>
    <row r="26" spans="1:15" x14ac:dyDescent="0.2">
      <c r="A26" s="44" t="s">
        <v>58</v>
      </c>
      <c r="B26" s="46" t="s">
        <v>29</v>
      </c>
      <c r="C26" s="21"/>
      <c r="D26" s="45">
        <v>0</v>
      </c>
      <c r="E26" s="22"/>
      <c r="F26" s="32">
        <f t="shared" si="2"/>
        <v>0</v>
      </c>
      <c r="G26" s="24"/>
      <c r="H26" s="32">
        <f t="shared" si="3"/>
        <v>0</v>
      </c>
      <c r="I26" s="24"/>
      <c r="J26" s="32">
        <f t="shared" si="4"/>
        <v>0</v>
      </c>
      <c r="K26" s="24"/>
      <c r="L26" s="32">
        <f t="shared" si="5"/>
        <v>0</v>
      </c>
      <c r="M26" s="24"/>
      <c r="N26" s="32">
        <f t="shared" si="6"/>
        <v>0</v>
      </c>
      <c r="O26" s="34">
        <f t="shared" si="7"/>
        <v>0</v>
      </c>
    </row>
    <row r="27" spans="1:15" s="41" customFormat="1" x14ac:dyDescent="0.2">
      <c r="A27" s="36" t="s">
        <v>8</v>
      </c>
      <c r="B27" s="30"/>
      <c r="C27" s="30"/>
      <c r="D27" s="30"/>
      <c r="E27" s="47"/>
      <c r="F27" s="38">
        <f>SUM(F20:F26)</f>
        <v>0</v>
      </c>
      <c r="G27" s="48"/>
      <c r="H27" s="38">
        <f>SUM(H20:H26)</f>
        <v>0</v>
      </c>
      <c r="I27" s="48"/>
      <c r="J27" s="38">
        <f>SUM(J20:J26)</f>
        <v>0</v>
      </c>
      <c r="K27" s="48"/>
      <c r="L27" s="38">
        <f>SUM(L20:L26)</f>
        <v>0</v>
      </c>
      <c r="M27" s="48"/>
      <c r="N27" s="38">
        <f>SUM(N20:N26)</f>
        <v>0</v>
      </c>
      <c r="O27" s="40">
        <f>SUM(O20:O26)</f>
        <v>0</v>
      </c>
    </row>
    <row r="28" spans="1:15" x14ac:dyDescent="0.2">
      <c r="A28" s="20"/>
      <c r="B28" s="21"/>
      <c r="C28" s="21"/>
      <c r="D28" s="21"/>
      <c r="E28" s="22"/>
      <c r="F28" s="32"/>
      <c r="G28" s="24"/>
      <c r="H28" s="32"/>
      <c r="I28" s="24"/>
      <c r="J28" s="32"/>
      <c r="K28" s="24"/>
      <c r="L28" s="32"/>
      <c r="M28" s="24"/>
      <c r="N28" s="32"/>
      <c r="O28" s="43"/>
    </row>
    <row r="29" spans="1:15" s="11" customFormat="1" x14ac:dyDescent="0.2">
      <c r="A29" s="49" t="s">
        <v>4</v>
      </c>
      <c r="B29" s="50"/>
      <c r="C29" s="50"/>
      <c r="D29" s="50"/>
      <c r="E29" s="51"/>
      <c r="F29" s="52">
        <f t="shared" ref="F29:O29" si="8">F27+F17</f>
        <v>0</v>
      </c>
      <c r="G29" s="53"/>
      <c r="H29" s="52">
        <f t="shared" si="8"/>
        <v>0</v>
      </c>
      <c r="I29" s="53"/>
      <c r="J29" s="52">
        <f t="shared" si="8"/>
        <v>0</v>
      </c>
      <c r="K29" s="53"/>
      <c r="L29" s="52">
        <f t="shared" si="8"/>
        <v>0</v>
      </c>
      <c r="M29" s="53"/>
      <c r="N29" s="52">
        <f t="shared" si="8"/>
        <v>0</v>
      </c>
      <c r="O29" s="40">
        <f t="shared" si="8"/>
        <v>0</v>
      </c>
    </row>
    <row r="30" spans="1:15" s="11" customFormat="1" x14ac:dyDescent="0.2">
      <c r="A30" s="54"/>
      <c r="B30" s="46"/>
      <c r="C30" s="46"/>
      <c r="D30" s="46"/>
      <c r="E30" s="37"/>
      <c r="F30" s="55"/>
      <c r="G30" s="39"/>
      <c r="H30" s="55"/>
      <c r="I30" s="39"/>
      <c r="J30" s="55"/>
      <c r="K30" s="39"/>
      <c r="L30" s="55"/>
      <c r="M30" s="39"/>
      <c r="N30" s="55"/>
      <c r="O30" s="56"/>
    </row>
    <row r="31" spans="1:15" x14ac:dyDescent="0.2">
      <c r="A31" s="20" t="s">
        <v>61</v>
      </c>
      <c r="B31" s="21"/>
      <c r="C31" s="21"/>
      <c r="D31" s="21"/>
      <c r="E31" s="22"/>
      <c r="F31" s="32"/>
      <c r="G31" s="24"/>
      <c r="H31" s="32"/>
      <c r="I31" s="24"/>
      <c r="J31" s="32"/>
      <c r="K31" s="24"/>
      <c r="L31" s="32"/>
      <c r="M31" s="24"/>
      <c r="N31" s="32"/>
      <c r="O31" s="43"/>
    </row>
    <row r="32" spans="1:15" x14ac:dyDescent="0.2">
      <c r="A32" s="137" t="s">
        <v>22</v>
      </c>
      <c r="B32" s="128"/>
      <c r="C32" s="21"/>
      <c r="D32" s="21"/>
      <c r="E32" s="22"/>
      <c r="F32" s="59">
        <v>0</v>
      </c>
      <c r="G32" s="60"/>
      <c r="H32" s="61">
        <v>0</v>
      </c>
      <c r="I32" s="60"/>
      <c r="J32" s="61">
        <v>0</v>
      </c>
      <c r="K32" s="60"/>
      <c r="L32" s="61">
        <v>0</v>
      </c>
      <c r="M32" s="60"/>
      <c r="N32" s="61">
        <v>0</v>
      </c>
      <c r="O32" s="43">
        <f>F32+H32+J32+L32+N32</f>
        <v>0</v>
      </c>
    </row>
    <row r="33" spans="1:15" x14ac:dyDescent="0.2">
      <c r="A33" s="138" t="s">
        <v>23</v>
      </c>
      <c r="B33" s="139"/>
      <c r="C33" s="21"/>
      <c r="D33" s="21"/>
      <c r="E33" s="22"/>
      <c r="F33" s="61">
        <v>0</v>
      </c>
      <c r="G33" s="60"/>
      <c r="H33" s="61">
        <v>0</v>
      </c>
      <c r="I33" s="60"/>
      <c r="J33" s="61">
        <v>0</v>
      </c>
      <c r="K33" s="60"/>
      <c r="L33" s="61">
        <v>0</v>
      </c>
      <c r="M33" s="60"/>
      <c r="N33" s="61">
        <v>0</v>
      </c>
      <c r="O33" s="43">
        <f>F33+H33+J33+L33+N33</f>
        <v>0</v>
      </c>
    </row>
    <row r="34" spans="1:15" x14ac:dyDescent="0.2">
      <c r="A34" s="49" t="s">
        <v>39</v>
      </c>
      <c r="B34" s="62"/>
      <c r="C34" s="62"/>
      <c r="D34" s="62"/>
      <c r="E34" s="63"/>
      <c r="F34" s="64">
        <f t="shared" ref="F34:O34" si="9">SUM(F32:F33)</f>
        <v>0</v>
      </c>
      <c r="G34" s="60"/>
      <c r="H34" s="64">
        <f t="shared" si="9"/>
        <v>0</v>
      </c>
      <c r="I34" s="60"/>
      <c r="J34" s="64">
        <f t="shared" si="9"/>
        <v>0</v>
      </c>
      <c r="K34" s="60"/>
      <c r="L34" s="64">
        <f t="shared" si="9"/>
        <v>0</v>
      </c>
      <c r="M34" s="60"/>
      <c r="N34" s="64">
        <f t="shared" si="9"/>
        <v>0</v>
      </c>
      <c r="O34" s="34">
        <f t="shared" si="9"/>
        <v>0</v>
      </c>
    </row>
    <row r="35" spans="1:15" x14ac:dyDescent="0.2">
      <c r="A35" s="42"/>
      <c r="B35" s="21"/>
      <c r="C35" s="21"/>
      <c r="D35" s="21"/>
      <c r="E35" s="22"/>
      <c r="F35" s="32"/>
      <c r="G35" s="60"/>
      <c r="H35" s="32"/>
      <c r="I35" s="60"/>
      <c r="J35" s="32"/>
      <c r="K35" s="60"/>
      <c r="L35" s="32"/>
      <c r="M35" s="60"/>
      <c r="N35" s="32"/>
      <c r="O35" s="43"/>
    </row>
    <row r="36" spans="1:15" s="41" customFormat="1" x14ac:dyDescent="0.2">
      <c r="A36" s="20" t="s">
        <v>62</v>
      </c>
      <c r="B36" s="65"/>
      <c r="C36" s="65"/>
      <c r="D36" s="65"/>
      <c r="E36" s="66"/>
      <c r="F36" s="67"/>
      <c r="G36" s="68"/>
      <c r="H36" s="67"/>
      <c r="I36" s="68"/>
      <c r="J36" s="67"/>
      <c r="K36" s="68"/>
      <c r="L36" s="67"/>
      <c r="M36" s="68"/>
      <c r="N36" s="67"/>
      <c r="O36" s="69"/>
    </row>
    <row r="37" spans="1:15" x14ac:dyDescent="0.2">
      <c r="A37" s="132"/>
      <c r="B37" s="133"/>
      <c r="C37" s="21"/>
      <c r="D37" s="21"/>
      <c r="E37" s="22"/>
      <c r="F37" s="61">
        <v>0</v>
      </c>
      <c r="G37" s="60"/>
      <c r="H37" s="61">
        <v>0</v>
      </c>
      <c r="I37" s="60"/>
      <c r="J37" s="61">
        <v>0</v>
      </c>
      <c r="K37" s="60"/>
      <c r="L37" s="61">
        <v>0</v>
      </c>
      <c r="M37" s="60"/>
      <c r="N37" s="61">
        <v>0</v>
      </c>
      <c r="O37" s="34">
        <f t="shared" ref="O37:O42" si="10">F37+H37+J37+L37+N37</f>
        <v>0</v>
      </c>
    </row>
    <row r="38" spans="1:15" x14ac:dyDescent="0.2">
      <c r="A38" s="132"/>
      <c r="B38" s="133"/>
      <c r="C38" s="21"/>
      <c r="D38" s="21"/>
      <c r="E38" s="22"/>
      <c r="F38" s="61">
        <v>0</v>
      </c>
      <c r="G38" s="60"/>
      <c r="H38" s="61">
        <v>0</v>
      </c>
      <c r="I38" s="60"/>
      <c r="J38" s="61">
        <v>0</v>
      </c>
      <c r="K38" s="60"/>
      <c r="L38" s="61"/>
      <c r="M38" s="60"/>
      <c r="N38" s="61"/>
      <c r="O38" s="34">
        <f t="shared" si="10"/>
        <v>0</v>
      </c>
    </row>
    <row r="39" spans="1:15" x14ac:dyDescent="0.2">
      <c r="A39" s="132"/>
      <c r="B39" s="133"/>
      <c r="C39" s="21"/>
      <c r="D39" s="21"/>
      <c r="E39" s="22"/>
      <c r="F39" s="61">
        <v>0</v>
      </c>
      <c r="G39" s="60"/>
      <c r="H39" s="61">
        <v>0</v>
      </c>
      <c r="I39" s="60"/>
      <c r="J39" s="61">
        <v>0</v>
      </c>
      <c r="K39" s="60"/>
      <c r="L39" s="61"/>
      <c r="M39" s="60"/>
      <c r="N39" s="61"/>
      <c r="O39" s="34">
        <f t="shared" si="10"/>
        <v>0</v>
      </c>
    </row>
    <row r="40" spans="1:15" x14ac:dyDescent="0.2">
      <c r="A40" s="70" t="s">
        <v>63</v>
      </c>
      <c r="B40" s="21"/>
      <c r="C40" s="21"/>
      <c r="D40" s="21"/>
      <c r="E40" s="22"/>
      <c r="F40" s="71"/>
      <c r="G40" s="60"/>
      <c r="H40" s="71"/>
      <c r="I40" s="60"/>
      <c r="J40" s="71"/>
      <c r="K40" s="60"/>
      <c r="L40" s="71"/>
      <c r="M40" s="60"/>
      <c r="N40" s="71"/>
      <c r="O40" s="34">
        <f t="shared" si="10"/>
        <v>0</v>
      </c>
    </row>
    <row r="41" spans="1:15" x14ac:dyDescent="0.2">
      <c r="A41" s="57"/>
      <c r="B41" s="58"/>
      <c r="C41" s="21"/>
      <c r="D41" s="21"/>
      <c r="E41" s="22"/>
      <c r="F41" s="61">
        <v>0</v>
      </c>
      <c r="G41" s="60"/>
      <c r="H41" s="61">
        <v>0</v>
      </c>
      <c r="I41" s="60"/>
      <c r="J41" s="61">
        <v>0</v>
      </c>
      <c r="K41" s="60"/>
      <c r="L41" s="61"/>
      <c r="M41" s="60"/>
      <c r="N41" s="61"/>
      <c r="O41" s="34">
        <f t="shared" si="10"/>
        <v>0</v>
      </c>
    </row>
    <row r="42" spans="1:15" x14ac:dyDescent="0.2">
      <c r="A42" s="57"/>
      <c r="B42" s="58"/>
      <c r="C42" s="21"/>
      <c r="D42" s="21"/>
      <c r="E42" s="22"/>
      <c r="F42" s="61">
        <v>0</v>
      </c>
      <c r="G42" s="60"/>
      <c r="H42" s="61">
        <v>0</v>
      </c>
      <c r="I42" s="60"/>
      <c r="J42" s="61">
        <v>0</v>
      </c>
      <c r="K42" s="60"/>
      <c r="L42" s="61">
        <v>0</v>
      </c>
      <c r="M42" s="60"/>
      <c r="N42" s="61">
        <v>0</v>
      </c>
      <c r="O42" s="34">
        <f t="shared" si="10"/>
        <v>0</v>
      </c>
    </row>
    <row r="43" spans="1:15" s="11" customFormat="1" x14ac:dyDescent="0.2">
      <c r="A43" s="72" t="s">
        <v>9</v>
      </c>
      <c r="B43" s="50"/>
      <c r="C43" s="50"/>
      <c r="D43" s="50"/>
      <c r="E43" s="51"/>
      <c r="F43" s="52">
        <f t="shared" ref="F43:O43" si="11">SUM(F37:F42)</f>
        <v>0</v>
      </c>
      <c r="G43" s="39"/>
      <c r="H43" s="52">
        <f t="shared" si="11"/>
        <v>0</v>
      </c>
      <c r="I43" s="39"/>
      <c r="J43" s="52">
        <f t="shared" si="11"/>
        <v>0</v>
      </c>
      <c r="K43" s="39"/>
      <c r="L43" s="52">
        <f t="shared" si="11"/>
        <v>0</v>
      </c>
      <c r="M43" s="39"/>
      <c r="N43" s="52">
        <f t="shared" si="11"/>
        <v>0</v>
      </c>
      <c r="O43" s="73">
        <f t="shared" si="11"/>
        <v>0</v>
      </c>
    </row>
    <row r="44" spans="1:15" s="11" customFormat="1" x14ac:dyDescent="0.2">
      <c r="A44" s="74"/>
      <c r="B44" s="30"/>
      <c r="C44" s="30"/>
      <c r="D44" s="30"/>
      <c r="E44" s="47"/>
      <c r="F44" s="38"/>
      <c r="G44" s="39"/>
      <c r="H44" s="38"/>
      <c r="I44" s="39"/>
      <c r="J44" s="38"/>
      <c r="K44" s="39"/>
      <c r="L44" s="38"/>
      <c r="M44" s="39"/>
      <c r="N44" s="38"/>
      <c r="O44" s="75"/>
    </row>
    <row r="45" spans="1:15" s="11" customFormat="1" x14ac:dyDescent="0.2">
      <c r="A45" s="70" t="s">
        <v>10</v>
      </c>
      <c r="B45" s="30"/>
      <c r="C45" s="30"/>
      <c r="D45" s="30"/>
      <c r="E45" s="47"/>
      <c r="F45" s="38"/>
      <c r="G45" s="39"/>
      <c r="H45" s="38"/>
      <c r="I45" s="39"/>
      <c r="J45" s="38"/>
      <c r="K45" s="39"/>
      <c r="L45" s="38"/>
      <c r="M45" s="39"/>
      <c r="N45" s="38"/>
      <c r="O45" s="75"/>
    </row>
    <row r="46" spans="1:15" s="11" customFormat="1" x14ac:dyDescent="0.2">
      <c r="A46" s="76" t="s">
        <v>11</v>
      </c>
      <c r="B46" s="30"/>
      <c r="C46" s="30"/>
      <c r="D46" s="30"/>
      <c r="E46" s="47"/>
      <c r="F46" s="61">
        <v>0</v>
      </c>
      <c r="G46" s="39"/>
      <c r="H46" s="61">
        <v>0</v>
      </c>
      <c r="I46" s="39"/>
      <c r="J46" s="61">
        <v>0</v>
      </c>
      <c r="K46" s="39"/>
      <c r="L46" s="61">
        <v>0</v>
      </c>
      <c r="M46" s="39"/>
      <c r="N46" s="61">
        <v>0</v>
      </c>
      <c r="O46" s="77">
        <f>F46+H46+J46+L46+N46</f>
        <v>0</v>
      </c>
    </row>
    <row r="47" spans="1:15" s="11" customFormat="1" x14ac:dyDescent="0.2">
      <c r="A47" s="76" t="s">
        <v>5</v>
      </c>
      <c r="B47" s="30"/>
      <c r="C47" s="30"/>
      <c r="D47" s="30"/>
      <c r="E47" s="47"/>
      <c r="F47" s="61">
        <v>0</v>
      </c>
      <c r="G47" s="39"/>
      <c r="H47" s="61">
        <v>0</v>
      </c>
      <c r="I47" s="39"/>
      <c r="J47" s="61">
        <v>0</v>
      </c>
      <c r="K47" s="39"/>
      <c r="L47" s="61">
        <v>0</v>
      </c>
      <c r="M47" s="39"/>
      <c r="N47" s="61">
        <v>0</v>
      </c>
      <c r="O47" s="77">
        <f>F47+H47+J47+L47+N47</f>
        <v>0</v>
      </c>
    </row>
    <row r="48" spans="1:15" s="11" customFormat="1" x14ac:dyDescent="0.2">
      <c r="A48" s="76" t="s">
        <v>12</v>
      </c>
      <c r="B48" s="30"/>
      <c r="C48" s="30"/>
      <c r="D48" s="30"/>
      <c r="E48" s="47"/>
      <c r="F48" s="61">
        <v>0</v>
      </c>
      <c r="G48" s="39"/>
      <c r="H48" s="61">
        <v>0</v>
      </c>
      <c r="I48" s="39"/>
      <c r="J48" s="61">
        <v>0</v>
      </c>
      <c r="K48" s="39"/>
      <c r="L48" s="61">
        <v>0</v>
      </c>
      <c r="M48" s="39"/>
      <c r="N48" s="61">
        <v>0</v>
      </c>
      <c r="O48" s="77">
        <f>F48+H48+J48+L48+N48</f>
        <v>0</v>
      </c>
    </row>
    <row r="49" spans="1:15" s="11" customFormat="1" x14ac:dyDescent="0.2">
      <c r="A49" s="76" t="s">
        <v>13</v>
      </c>
      <c r="B49" s="30"/>
      <c r="C49" s="30"/>
      <c r="D49" s="30"/>
      <c r="E49" s="47"/>
      <c r="F49" s="61">
        <v>0</v>
      </c>
      <c r="G49" s="39"/>
      <c r="H49" s="61">
        <v>0</v>
      </c>
      <c r="I49" s="39"/>
      <c r="J49" s="61">
        <v>0</v>
      </c>
      <c r="K49" s="39"/>
      <c r="L49" s="61">
        <v>0</v>
      </c>
      <c r="M49" s="39"/>
      <c r="N49" s="61">
        <v>0</v>
      </c>
      <c r="O49" s="77">
        <f>F49+H49+J49+L49+N49</f>
        <v>0</v>
      </c>
    </row>
    <row r="50" spans="1:15" s="11" customFormat="1" x14ac:dyDescent="0.2">
      <c r="A50" s="72" t="s">
        <v>14</v>
      </c>
      <c r="B50" s="50"/>
      <c r="C50" s="50"/>
      <c r="D50" s="50"/>
      <c r="E50" s="51"/>
      <c r="F50" s="52">
        <f t="shared" ref="F50:O50" si="12">SUM(F46:F49)</f>
        <v>0</v>
      </c>
      <c r="G50" s="39"/>
      <c r="H50" s="52">
        <f t="shared" si="12"/>
        <v>0</v>
      </c>
      <c r="I50" s="39"/>
      <c r="J50" s="52">
        <f t="shared" si="12"/>
        <v>0</v>
      </c>
      <c r="K50" s="39"/>
      <c r="L50" s="52">
        <f t="shared" si="12"/>
        <v>0</v>
      </c>
      <c r="M50" s="39"/>
      <c r="N50" s="52">
        <f t="shared" si="12"/>
        <v>0</v>
      </c>
      <c r="O50" s="73">
        <f t="shared" si="12"/>
        <v>0</v>
      </c>
    </row>
    <row r="51" spans="1:15" s="11" customFormat="1" x14ac:dyDescent="0.2">
      <c r="A51" s="78"/>
      <c r="B51" s="30"/>
      <c r="C51" s="30"/>
      <c r="D51" s="30"/>
      <c r="E51" s="47"/>
      <c r="F51" s="38"/>
      <c r="G51" s="39"/>
      <c r="H51" s="38"/>
      <c r="I51" s="39"/>
      <c r="J51" s="38"/>
      <c r="K51" s="39"/>
      <c r="L51" s="38"/>
      <c r="M51" s="39"/>
      <c r="N51" s="38"/>
      <c r="O51" s="75"/>
    </row>
    <row r="52" spans="1:15" s="11" customFormat="1" x14ac:dyDescent="0.2">
      <c r="A52" s="70" t="s">
        <v>15</v>
      </c>
      <c r="B52" s="30" t="s">
        <v>46</v>
      </c>
      <c r="C52" s="30"/>
      <c r="D52" s="30"/>
      <c r="E52" s="47"/>
      <c r="F52" s="38"/>
      <c r="G52" s="39"/>
      <c r="H52" s="38"/>
      <c r="I52" s="39"/>
      <c r="J52" s="38"/>
      <c r="K52" s="39"/>
      <c r="L52" s="38"/>
      <c r="M52" s="39"/>
      <c r="N52" s="38"/>
      <c r="O52" s="75"/>
    </row>
    <row r="53" spans="1:15" s="41" customFormat="1" x14ac:dyDescent="0.2">
      <c r="A53" s="76" t="s">
        <v>45</v>
      </c>
      <c r="B53" s="128"/>
      <c r="C53" s="128"/>
      <c r="D53" s="128"/>
      <c r="E53" s="66"/>
      <c r="F53" s="61">
        <v>0</v>
      </c>
      <c r="G53" s="68"/>
      <c r="H53" s="61">
        <v>0</v>
      </c>
      <c r="I53" s="68"/>
      <c r="J53" s="61">
        <v>0</v>
      </c>
      <c r="K53" s="68"/>
      <c r="L53" s="61">
        <v>0</v>
      </c>
      <c r="M53" s="68"/>
      <c r="N53" s="61">
        <v>0</v>
      </c>
      <c r="O53" s="34">
        <f>F53+H53+J53+L53+N53</f>
        <v>0</v>
      </c>
    </row>
    <row r="54" spans="1:15" s="41" customFormat="1" x14ac:dyDescent="0.2">
      <c r="A54" s="76" t="s">
        <v>16</v>
      </c>
      <c r="B54" s="135"/>
      <c r="C54" s="135"/>
      <c r="D54" s="135"/>
      <c r="E54" s="66"/>
      <c r="F54" s="61">
        <v>0</v>
      </c>
      <c r="G54" s="68"/>
      <c r="H54" s="61">
        <v>0</v>
      </c>
      <c r="I54" s="68"/>
      <c r="J54" s="61">
        <v>0</v>
      </c>
      <c r="K54" s="68"/>
      <c r="L54" s="61">
        <v>0</v>
      </c>
      <c r="M54" s="68"/>
      <c r="N54" s="61">
        <v>0</v>
      </c>
      <c r="O54" s="34">
        <f t="shared" ref="O54:O62" si="13">F54+H54+J54+L54+N54</f>
        <v>0</v>
      </c>
    </row>
    <row r="55" spans="1:15" s="41" customFormat="1" x14ac:dyDescent="0.2">
      <c r="A55" s="76" t="s">
        <v>17</v>
      </c>
      <c r="B55" s="134"/>
      <c r="C55" s="134"/>
      <c r="D55" s="134"/>
      <c r="E55" s="66"/>
      <c r="F55" s="61">
        <v>0</v>
      </c>
      <c r="G55" s="68"/>
      <c r="H55" s="61">
        <v>0</v>
      </c>
      <c r="I55" s="68"/>
      <c r="J55" s="61">
        <v>0</v>
      </c>
      <c r="K55" s="68"/>
      <c r="L55" s="61">
        <v>0</v>
      </c>
      <c r="M55" s="68"/>
      <c r="N55" s="61">
        <v>0</v>
      </c>
      <c r="O55" s="34">
        <f t="shared" si="13"/>
        <v>0</v>
      </c>
    </row>
    <row r="56" spans="1:15" s="41" customFormat="1" x14ac:dyDescent="0.2">
      <c r="A56" s="76" t="s">
        <v>18</v>
      </c>
      <c r="B56" s="136"/>
      <c r="C56" s="136"/>
      <c r="D56" s="136"/>
      <c r="E56" s="66"/>
      <c r="F56" s="61">
        <v>0</v>
      </c>
      <c r="G56" s="68"/>
      <c r="H56" s="61">
        <v>0</v>
      </c>
      <c r="I56" s="68"/>
      <c r="J56" s="61">
        <v>0</v>
      </c>
      <c r="K56" s="68"/>
      <c r="L56" s="61">
        <v>0</v>
      </c>
      <c r="M56" s="68"/>
      <c r="N56" s="61">
        <v>0</v>
      </c>
      <c r="O56" s="34">
        <f t="shared" si="13"/>
        <v>0</v>
      </c>
    </row>
    <row r="57" spans="1:15" s="41" customFormat="1" x14ac:dyDescent="0.2">
      <c r="A57" s="79" t="s">
        <v>64</v>
      </c>
      <c r="B57" s="80" t="s">
        <v>0</v>
      </c>
      <c r="C57" s="65"/>
      <c r="D57" s="65"/>
      <c r="E57" s="66"/>
      <c r="F57" s="61">
        <v>0</v>
      </c>
      <c r="G57" s="68"/>
      <c r="H57" s="61">
        <v>0</v>
      </c>
      <c r="I57" s="68"/>
      <c r="J57" s="61">
        <v>0</v>
      </c>
      <c r="K57" s="68"/>
      <c r="L57" s="61">
        <v>0</v>
      </c>
      <c r="M57" s="68"/>
      <c r="N57" s="61">
        <v>0</v>
      </c>
      <c r="O57" s="34">
        <f t="shared" si="13"/>
        <v>0</v>
      </c>
    </row>
    <row r="58" spans="1:15" s="41" customFormat="1" x14ac:dyDescent="0.2">
      <c r="A58" s="79" t="s">
        <v>65</v>
      </c>
      <c r="B58" s="80" t="s">
        <v>0</v>
      </c>
      <c r="C58" s="65"/>
      <c r="D58" s="65"/>
      <c r="E58" s="66"/>
      <c r="F58" s="61">
        <v>0</v>
      </c>
      <c r="G58" s="68"/>
      <c r="H58" s="61">
        <v>0</v>
      </c>
      <c r="I58" s="68"/>
      <c r="J58" s="61">
        <v>0</v>
      </c>
      <c r="K58" s="68"/>
      <c r="L58" s="61">
        <v>0</v>
      </c>
      <c r="M58" s="68"/>
      <c r="N58" s="61">
        <v>0</v>
      </c>
      <c r="O58" s="34">
        <f t="shared" si="13"/>
        <v>0</v>
      </c>
    </row>
    <row r="59" spans="1:15" s="41" customFormat="1" x14ac:dyDescent="0.2">
      <c r="A59" s="81" t="s">
        <v>13</v>
      </c>
      <c r="B59" s="65"/>
      <c r="C59" s="65"/>
      <c r="D59" s="65"/>
      <c r="E59" s="66"/>
      <c r="F59" s="71"/>
      <c r="G59" s="68"/>
      <c r="H59" s="71"/>
      <c r="I59" s="68"/>
      <c r="J59" s="71"/>
      <c r="K59" s="68"/>
      <c r="L59" s="71"/>
      <c r="M59" s="68"/>
      <c r="N59" s="71"/>
      <c r="O59" s="34">
        <f t="shared" si="13"/>
        <v>0</v>
      </c>
    </row>
    <row r="60" spans="1:15" s="41" customFormat="1" x14ac:dyDescent="0.2">
      <c r="A60" s="76" t="s">
        <v>13</v>
      </c>
      <c r="B60" s="128"/>
      <c r="C60" s="128"/>
      <c r="D60" s="128"/>
      <c r="E60" s="66"/>
      <c r="F60" s="61">
        <v>0</v>
      </c>
      <c r="G60" s="68"/>
      <c r="H60" s="61">
        <v>0</v>
      </c>
      <c r="I60" s="68"/>
      <c r="J60" s="61">
        <v>0</v>
      </c>
      <c r="K60" s="68"/>
      <c r="L60" s="61">
        <v>0</v>
      </c>
      <c r="M60" s="68"/>
      <c r="N60" s="61">
        <v>0</v>
      </c>
      <c r="O60" s="34">
        <f t="shared" si="13"/>
        <v>0</v>
      </c>
    </row>
    <row r="61" spans="1:15" s="41" customFormat="1" x14ac:dyDescent="0.2">
      <c r="A61" s="76" t="s">
        <v>13</v>
      </c>
      <c r="B61" s="128"/>
      <c r="C61" s="128"/>
      <c r="D61" s="128"/>
      <c r="E61" s="66"/>
      <c r="F61" s="61">
        <v>0</v>
      </c>
      <c r="G61" s="68"/>
      <c r="H61" s="61">
        <v>0</v>
      </c>
      <c r="I61" s="68"/>
      <c r="J61" s="61">
        <v>0</v>
      </c>
      <c r="K61" s="68"/>
      <c r="L61" s="61">
        <v>0</v>
      </c>
      <c r="M61" s="68"/>
      <c r="N61" s="61">
        <v>0</v>
      </c>
      <c r="O61" s="34">
        <f t="shared" si="13"/>
        <v>0</v>
      </c>
    </row>
    <row r="62" spans="1:15" s="41" customFormat="1" x14ac:dyDescent="0.2">
      <c r="A62" s="76" t="s">
        <v>13</v>
      </c>
      <c r="B62" s="128"/>
      <c r="C62" s="128"/>
      <c r="D62" s="128"/>
      <c r="E62" s="66"/>
      <c r="F62" s="61">
        <v>0</v>
      </c>
      <c r="G62" s="68"/>
      <c r="H62" s="61">
        <v>0</v>
      </c>
      <c r="I62" s="68"/>
      <c r="J62" s="61">
        <v>0</v>
      </c>
      <c r="K62" s="68"/>
      <c r="L62" s="61">
        <v>0</v>
      </c>
      <c r="M62" s="68"/>
      <c r="N62" s="61">
        <v>0</v>
      </c>
      <c r="O62" s="34">
        <f t="shared" si="13"/>
        <v>0</v>
      </c>
    </row>
    <row r="63" spans="1:15" s="11" customFormat="1" x14ac:dyDescent="0.2">
      <c r="A63" s="82"/>
      <c r="B63" s="129" t="s">
        <v>59</v>
      </c>
      <c r="C63" s="129"/>
      <c r="D63" s="129"/>
      <c r="E63" s="126">
        <v>731</v>
      </c>
      <c r="F63" s="127"/>
      <c r="G63" s="126">
        <v>767.55</v>
      </c>
      <c r="H63" s="127"/>
      <c r="I63" s="126">
        <v>805.93</v>
      </c>
      <c r="J63" s="127"/>
      <c r="K63" s="126">
        <v>846.22</v>
      </c>
      <c r="L63" s="127"/>
      <c r="M63" s="126">
        <v>888.53</v>
      </c>
      <c r="N63" s="83"/>
      <c r="O63" s="84"/>
    </row>
    <row r="64" spans="1:15" x14ac:dyDescent="0.2">
      <c r="A64" s="85" t="s">
        <v>19</v>
      </c>
      <c r="B64" s="130" t="s">
        <v>60</v>
      </c>
      <c r="C64" s="130"/>
      <c r="D64" s="131"/>
      <c r="E64" s="86">
        <v>0</v>
      </c>
      <c r="F64" s="87">
        <f>E64*E63</f>
        <v>0</v>
      </c>
      <c r="G64" s="88">
        <v>0</v>
      </c>
      <c r="H64" s="87">
        <f>G64*G63</f>
        <v>0</v>
      </c>
      <c r="I64" s="88">
        <v>0</v>
      </c>
      <c r="J64" s="87">
        <f>I64*I63</f>
        <v>0</v>
      </c>
      <c r="K64" s="88">
        <v>0</v>
      </c>
      <c r="L64" s="87">
        <f>K64*K63</f>
        <v>0</v>
      </c>
      <c r="M64" s="88">
        <v>0</v>
      </c>
      <c r="N64" s="87">
        <f>M64*M63</f>
        <v>0</v>
      </c>
      <c r="O64" s="34">
        <f>ROUND(N64+L64+J64+F64+H64,0)</f>
        <v>0</v>
      </c>
    </row>
    <row r="65" spans="1:15" s="95" customFormat="1" x14ac:dyDescent="0.2">
      <c r="A65" s="89"/>
      <c r="B65" s="90"/>
      <c r="C65" s="90"/>
      <c r="D65" s="91"/>
      <c r="E65" s="92"/>
      <c r="F65" s="93"/>
      <c r="G65" s="92"/>
      <c r="H65" s="93"/>
      <c r="I65" s="92"/>
      <c r="J65" s="93"/>
      <c r="K65" s="92"/>
      <c r="L65" s="93"/>
      <c r="M65" s="92"/>
      <c r="N65" s="93"/>
      <c r="O65" s="94"/>
    </row>
    <row r="66" spans="1:15" s="102" customFormat="1" x14ac:dyDescent="0.2">
      <c r="A66" s="96" t="s">
        <v>20</v>
      </c>
      <c r="B66" s="97"/>
      <c r="C66" s="97"/>
      <c r="D66" s="97"/>
      <c r="E66" s="98"/>
      <c r="F66" s="99">
        <f t="shared" ref="F66:N66" si="14">SUM(F53:F64)</f>
        <v>0</v>
      </c>
      <c r="G66" s="100"/>
      <c r="H66" s="99">
        <f t="shared" si="14"/>
        <v>0</v>
      </c>
      <c r="I66" s="100"/>
      <c r="J66" s="99">
        <f t="shared" si="14"/>
        <v>0</v>
      </c>
      <c r="K66" s="100"/>
      <c r="L66" s="99">
        <f t="shared" si="14"/>
        <v>0</v>
      </c>
      <c r="M66" s="100"/>
      <c r="N66" s="99">
        <f t="shared" si="14"/>
        <v>0</v>
      </c>
      <c r="O66" s="101">
        <f>ROUND(F66+H66+J66+L66+N66,0)</f>
        <v>0</v>
      </c>
    </row>
    <row r="67" spans="1:15" x14ac:dyDescent="0.2">
      <c r="A67" s="42"/>
      <c r="B67" s="21"/>
      <c r="C67" s="21"/>
      <c r="D67" s="21"/>
      <c r="E67" s="22"/>
      <c r="F67" s="32"/>
      <c r="G67" s="24"/>
      <c r="H67" s="32"/>
      <c r="I67" s="24"/>
      <c r="J67" s="32"/>
      <c r="K67" s="24"/>
      <c r="L67" s="32"/>
      <c r="M67" s="24"/>
      <c r="N67" s="32"/>
      <c r="O67" s="43"/>
    </row>
    <row r="68" spans="1:15" s="41" customFormat="1" x14ac:dyDescent="0.2">
      <c r="A68" s="20" t="s">
        <v>6</v>
      </c>
      <c r="B68" s="65"/>
      <c r="C68" s="65"/>
      <c r="D68" s="65"/>
      <c r="E68" s="66"/>
      <c r="F68" s="103">
        <f>ROUND(F66+F50+F43+F29+F34,0)</f>
        <v>0</v>
      </c>
      <c r="G68" s="104"/>
      <c r="H68" s="103">
        <f>ROUND(H66+H50+H43+H29+H34,0)</f>
        <v>0</v>
      </c>
      <c r="I68" s="104"/>
      <c r="J68" s="103">
        <f>ROUND(J66+J50+J43+J29+J34,0)</f>
        <v>0</v>
      </c>
      <c r="K68" s="104"/>
      <c r="L68" s="103">
        <f>ROUND(L66+L50+L43+L29+L34,0)</f>
        <v>0</v>
      </c>
      <c r="M68" s="104"/>
      <c r="N68" s="103">
        <f>ROUND(N66+N50+N43+N29+N34,)</f>
        <v>0</v>
      </c>
      <c r="O68" s="105">
        <f>ROUND(F68+H68+J68+L68+N68,0)</f>
        <v>0</v>
      </c>
    </row>
    <row r="69" spans="1:15" s="111" customFormat="1" x14ac:dyDescent="0.2">
      <c r="A69" s="106" t="s">
        <v>1</v>
      </c>
      <c r="B69" s="80"/>
      <c r="C69" s="80"/>
      <c r="D69" s="30" t="s">
        <v>32</v>
      </c>
      <c r="E69" s="107"/>
      <c r="F69" s="108">
        <f>SUM(F68-F64-F50-F34-(IF(F57&gt;25000,F57-25000))-(IF(F58&gt;25000,F58-25000)))</f>
        <v>0</v>
      </c>
      <c r="G69" s="109"/>
      <c r="H69" s="108">
        <f>H68-H64-H50-H34-H57-H58</f>
        <v>0</v>
      </c>
      <c r="I69" s="109"/>
      <c r="J69" s="108">
        <f>J68-J64-J50-J34-J57-J58</f>
        <v>0</v>
      </c>
      <c r="K69" s="109"/>
      <c r="L69" s="108">
        <f>L68-L64-L50-L34-L57-L58</f>
        <v>0</v>
      </c>
      <c r="M69" s="109"/>
      <c r="N69" s="108">
        <f>N68-N64-N50-N34-N57-N58</f>
        <v>0</v>
      </c>
      <c r="O69" s="110">
        <f>ROUND(F69+H69+J69+L69+N69,0)</f>
        <v>0</v>
      </c>
    </row>
    <row r="70" spans="1:15" x14ac:dyDescent="0.2">
      <c r="A70" s="20" t="s">
        <v>30</v>
      </c>
      <c r="B70" s="30" t="s">
        <v>29</v>
      </c>
      <c r="C70" s="30"/>
      <c r="D70" s="29">
        <v>0.53</v>
      </c>
      <c r="E70" s="22"/>
      <c r="F70" s="103">
        <f>ROUND(F69*D70,0)</f>
        <v>0</v>
      </c>
      <c r="G70" s="24"/>
      <c r="H70" s="103">
        <f>ROUND(H69*D70,0)</f>
        <v>0</v>
      </c>
      <c r="I70" s="24"/>
      <c r="J70" s="103">
        <f>ROUND(J69*D70,0)</f>
        <v>0</v>
      </c>
      <c r="K70" s="24"/>
      <c r="L70" s="103">
        <f>ROUND(L69*D70,0)</f>
        <v>0</v>
      </c>
      <c r="M70" s="24"/>
      <c r="N70" s="103">
        <f>ROUND(N69*D70,0)</f>
        <v>0</v>
      </c>
      <c r="O70" s="105">
        <f>ROUND(F70+H70+J70+L70+N70,0)</f>
        <v>0</v>
      </c>
    </row>
    <row r="71" spans="1:15" x14ac:dyDescent="0.2">
      <c r="A71" s="42"/>
      <c r="B71" s="21"/>
      <c r="C71" s="21"/>
      <c r="D71" s="21"/>
      <c r="E71" s="22"/>
      <c r="F71" s="32"/>
      <c r="G71" s="24"/>
      <c r="H71" s="32"/>
      <c r="I71" s="24"/>
      <c r="J71" s="32"/>
      <c r="K71" s="24"/>
      <c r="L71" s="32"/>
      <c r="M71" s="24"/>
      <c r="N71" s="32"/>
      <c r="O71" s="43"/>
    </row>
    <row r="72" spans="1:15" s="41" customFormat="1" x14ac:dyDescent="0.2">
      <c r="A72" s="112" t="s">
        <v>42</v>
      </c>
      <c r="B72" s="21"/>
      <c r="C72" s="21"/>
      <c r="D72" s="21"/>
      <c r="E72" s="22"/>
      <c r="F72" s="32"/>
      <c r="G72" s="24"/>
      <c r="H72" s="32"/>
      <c r="I72" s="24"/>
      <c r="J72" s="32"/>
      <c r="K72" s="24"/>
      <c r="L72" s="32"/>
      <c r="M72" s="24"/>
      <c r="N72" s="32"/>
      <c r="O72" s="43"/>
    </row>
    <row r="73" spans="1:15" x14ac:dyDescent="0.2">
      <c r="A73" s="112" t="str">
        <f>A7</f>
        <v>UMCES "MY LABORATORY"</v>
      </c>
      <c r="B73" s="113"/>
      <c r="C73" s="113"/>
      <c r="D73" s="113"/>
      <c r="E73" s="114"/>
      <c r="F73" s="103">
        <f t="shared" ref="F73:O73" si="15">F70+F68</f>
        <v>0</v>
      </c>
      <c r="G73" s="115"/>
      <c r="H73" s="103">
        <f t="shared" si="15"/>
        <v>0</v>
      </c>
      <c r="I73" s="115"/>
      <c r="J73" s="103">
        <f t="shared" si="15"/>
        <v>0</v>
      </c>
      <c r="K73" s="115"/>
      <c r="L73" s="103">
        <f t="shared" si="15"/>
        <v>0</v>
      </c>
      <c r="M73" s="115"/>
      <c r="N73" s="103">
        <f t="shared" si="15"/>
        <v>0</v>
      </c>
      <c r="O73" s="116">
        <f t="shared" si="15"/>
        <v>0</v>
      </c>
    </row>
    <row r="74" spans="1:15" x14ac:dyDescent="0.2">
      <c r="A74" s="117"/>
      <c r="B74" s="21"/>
      <c r="C74" s="21"/>
      <c r="D74" s="21"/>
      <c r="E74" s="22"/>
      <c r="F74" s="32"/>
      <c r="G74" s="24"/>
      <c r="H74" s="32"/>
      <c r="I74" s="24"/>
      <c r="J74" s="32"/>
      <c r="K74" s="24"/>
      <c r="L74" s="32"/>
      <c r="M74" s="24"/>
      <c r="N74" s="32"/>
      <c r="O74" s="43"/>
    </row>
    <row r="75" spans="1:15" ht="17" thickBot="1" x14ac:dyDescent="0.25">
      <c r="A75" s="118"/>
      <c r="B75" s="119"/>
      <c r="C75" s="119"/>
      <c r="D75" s="119"/>
      <c r="E75" s="120"/>
      <c r="F75" s="121"/>
      <c r="G75" s="122"/>
      <c r="H75" s="123"/>
      <c r="I75" s="122"/>
      <c r="J75" s="123"/>
      <c r="K75" s="122"/>
      <c r="L75" s="123"/>
      <c r="M75" s="122"/>
      <c r="N75" s="123"/>
      <c r="O75" s="124"/>
    </row>
    <row r="76" spans="1:15" ht="18" thickBot="1" x14ac:dyDescent="0.25">
      <c r="F76" s="125" t="s">
        <v>24</v>
      </c>
      <c r="G76" s="16"/>
      <c r="H76" s="17" t="s">
        <v>25</v>
      </c>
      <c r="I76" s="16"/>
      <c r="J76" s="17" t="s">
        <v>26</v>
      </c>
      <c r="K76" s="16"/>
      <c r="L76" s="17" t="s">
        <v>27</v>
      </c>
      <c r="M76" s="16"/>
      <c r="N76" s="17" t="s">
        <v>28</v>
      </c>
      <c r="O76" s="18" t="s">
        <v>21</v>
      </c>
    </row>
    <row r="77" spans="1:15" x14ac:dyDescent="0.2">
      <c r="D77" s="21"/>
    </row>
  </sheetData>
  <mergeCells count="16">
    <mergeCell ref="A32:B32"/>
    <mergeCell ref="A33:B33"/>
    <mergeCell ref="A7:E7"/>
    <mergeCell ref="E1:F1"/>
    <mergeCell ref="B60:D60"/>
    <mergeCell ref="B61:D61"/>
    <mergeCell ref="B63:D63"/>
    <mergeCell ref="B64:D64"/>
    <mergeCell ref="B62:D62"/>
    <mergeCell ref="A37:B37"/>
    <mergeCell ref="A38:B38"/>
    <mergeCell ref="A39:B39"/>
    <mergeCell ref="B53:D53"/>
    <mergeCell ref="B55:D55"/>
    <mergeCell ref="B54:D54"/>
    <mergeCell ref="B56:D56"/>
  </mergeCells>
  <phoneticPr fontId="0" type="noConversion"/>
  <pageMargins left="0.75" right="0.75" top="0.49" bottom="0.49" header="0.5" footer="0.5"/>
  <pageSetup scale="4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Budget-UMCES</vt:lpstr>
    </vt:vector>
  </TitlesOfParts>
  <Company>Appalachian Laboratory, UMCES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Johnson</dc:creator>
  <cp:lastModifiedBy>Barbara Jenkins</cp:lastModifiedBy>
  <cp:lastPrinted>2009-11-10T15:29:45Z</cp:lastPrinted>
  <dcterms:created xsi:type="dcterms:W3CDTF">2006-01-10T15:33:01Z</dcterms:created>
  <dcterms:modified xsi:type="dcterms:W3CDTF">2019-07-11T15:44:26Z</dcterms:modified>
</cp:coreProperties>
</file>