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0" yWindow="0" windowWidth="33600" windowHeight="19500"/>
  </bookViews>
  <sheets>
    <sheet name="Budget-UMCES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3" i="5" l="1"/>
  <c r="W83" i="5"/>
  <c r="U83" i="5"/>
  <c r="S83" i="5"/>
  <c r="Q83" i="5"/>
  <c r="O83" i="5"/>
  <c r="M83" i="5"/>
  <c r="K83" i="5"/>
  <c r="I83" i="5"/>
  <c r="Y11" i="5"/>
  <c r="Y12" i="5"/>
  <c r="Y13" i="5"/>
  <c r="Y14" i="5"/>
  <c r="Y15" i="5"/>
  <c r="Y16" i="5"/>
  <c r="Y17" i="5"/>
  <c r="Y18" i="5"/>
  <c r="Y19" i="5"/>
  <c r="Y20" i="5"/>
  <c r="Y21" i="5"/>
  <c r="U11" i="5"/>
  <c r="U12" i="5"/>
  <c r="U13" i="5"/>
  <c r="U14" i="5"/>
  <c r="U15" i="5"/>
  <c r="U16" i="5"/>
  <c r="U17" i="5"/>
  <c r="U18" i="5"/>
  <c r="U19" i="5"/>
  <c r="Q11" i="5"/>
  <c r="Q12" i="5"/>
  <c r="Q13" i="5"/>
  <c r="Q14" i="5"/>
  <c r="Q15" i="5"/>
  <c r="Q16" i="5"/>
  <c r="Q17" i="5"/>
  <c r="Q18" i="5"/>
  <c r="Q19" i="5"/>
  <c r="M11" i="5"/>
  <c r="M12" i="5"/>
  <c r="M13" i="5"/>
  <c r="M14" i="5"/>
  <c r="M15" i="5"/>
  <c r="M16" i="5"/>
  <c r="M17" i="5"/>
  <c r="M18" i="5"/>
  <c r="M19" i="5"/>
  <c r="M20" i="5"/>
  <c r="M21" i="5"/>
  <c r="I11" i="5"/>
  <c r="I12" i="5"/>
  <c r="I13" i="5"/>
  <c r="I14" i="5"/>
  <c r="I15" i="5"/>
  <c r="I16" i="5"/>
  <c r="I17" i="5"/>
  <c r="Y32" i="5"/>
  <c r="W17" i="5"/>
  <c r="W32" i="5"/>
  <c r="W18" i="5"/>
  <c r="W33" i="5"/>
  <c r="Y26" i="5"/>
  <c r="Y27" i="5"/>
  <c r="Y28" i="5"/>
  <c r="Y29" i="5"/>
  <c r="U26" i="5"/>
  <c r="U27" i="5"/>
  <c r="U28" i="5"/>
  <c r="U29" i="5"/>
  <c r="U30" i="5"/>
  <c r="U31" i="5"/>
  <c r="U32" i="5"/>
  <c r="U33" i="5"/>
  <c r="Q26" i="5"/>
  <c r="Q27" i="5"/>
  <c r="Q28" i="5"/>
  <c r="Q29" i="5"/>
  <c r="Q30" i="5"/>
  <c r="Q31" i="5"/>
  <c r="Q32" i="5"/>
  <c r="Q33" i="5"/>
  <c r="Q34" i="5"/>
  <c r="M26" i="5"/>
  <c r="M27" i="5"/>
  <c r="M28" i="5"/>
  <c r="M29" i="5"/>
  <c r="M30" i="5"/>
  <c r="M31" i="5"/>
  <c r="M32" i="5"/>
  <c r="M33" i="5"/>
  <c r="I27" i="5"/>
  <c r="I28" i="5"/>
  <c r="I29" i="5"/>
  <c r="I30" i="5"/>
  <c r="I31" i="5"/>
  <c r="I32" i="5"/>
  <c r="I18" i="5"/>
  <c r="I33" i="5"/>
  <c r="I84" i="5"/>
  <c r="I26" i="5"/>
  <c r="I19" i="5"/>
  <c r="I34" i="5"/>
  <c r="I20" i="5"/>
  <c r="I35" i="5"/>
  <c r="I10" i="5"/>
  <c r="I25" i="5"/>
  <c r="I37" i="5"/>
  <c r="I22" i="5"/>
  <c r="I39" i="5"/>
  <c r="I63" i="5"/>
  <c r="I55" i="5"/>
  <c r="I44" i="5"/>
  <c r="I86" i="5"/>
  <c r="G83" i="5"/>
  <c r="G84" i="5"/>
  <c r="G10" i="5"/>
  <c r="G25" i="5"/>
  <c r="G11" i="5"/>
  <c r="G26" i="5"/>
  <c r="G12" i="5"/>
  <c r="G27" i="5"/>
  <c r="G13" i="5"/>
  <c r="G28" i="5"/>
  <c r="G14" i="5"/>
  <c r="G29" i="5"/>
  <c r="G15" i="5"/>
  <c r="G30" i="5"/>
  <c r="G16" i="5"/>
  <c r="G31" i="5"/>
  <c r="G17" i="5"/>
  <c r="G32" i="5"/>
  <c r="G18" i="5"/>
  <c r="G33" i="5"/>
  <c r="G19" i="5"/>
  <c r="G34" i="5"/>
  <c r="G20" i="5"/>
  <c r="G35" i="5"/>
  <c r="G21" i="5"/>
  <c r="G36" i="5"/>
  <c r="G37" i="5"/>
  <c r="G22" i="5"/>
  <c r="G39" i="5"/>
  <c r="G63" i="5"/>
  <c r="G55" i="5"/>
  <c r="G44" i="5"/>
  <c r="G86" i="5"/>
  <c r="G87" i="5"/>
  <c r="I89" i="5"/>
  <c r="I87" i="5"/>
  <c r="I90" i="5"/>
  <c r="I92" i="5"/>
  <c r="M84" i="5"/>
  <c r="M34" i="5"/>
  <c r="M35" i="5"/>
  <c r="M10" i="5"/>
  <c r="M25" i="5"/>
  <c r="M37" i="5"/>
  <c r="M22" i="5"/>
  <c r="M39" i="5"/>
  <c r="M63" i="5"/>
  <c r="M55" i="5"/>
  <c r="M44" i="5"/>
  <c r="M86" i="5"/>
  <c r="K84" i="5"/>
  <c r="K10" i="5"/>
  <c r="K25" i="5"/>
  <c r="K11" i="5"/>
  <c r="K26" i="5"/>
  <c r="K12" i="5"/>
  <c r="K27" i="5"/>
  <c r="K13" i="5"/>
  <c r="K28" i="5"/>
  <c r="K14" i="5"/>
  <c r="K29" i="5"/>
  <c r="K15" i="5"/>
  <c r="K30" i="5"/>
  <c r="K16" i="5"/>
  <c r="K31" i="5"/>
  <c r="K17" i="5"/>
  <c r="K32" i="5"/>
  <c r="K18" i="5"/>
  <c r="K33" i="5"/>
  <c r="K19" i="5"/>
  <c r="K34" i="5"/>
  <c r="K20" i="5"/>
  <c r="K35" i="5"/>
  <c r="K21" i="5"/>
  <c r="K36" i="5"/>
  <c r="K37" i="5"/>
  <c r="K22" i="5"/>
  <c r="K39" i="5"/>
  <c r="K63" i="5"/>
  <c r="K55" i="5"/>
  <c r="K44" i="5"/>
  <c r="K86" i="5"/>
  <c r="K87" i="5"/>
  <c r="M89" i="5"/>
  <c r="M87" i="5"/>
  <c r="M90" i="5"/>
  <c r="M92" i="5"/>
  <c r="Q84" i="5"/>
  <c r="Q20" i="5"/>
  <c r="Q35" i="5"/>
  <c r="Q10" i="5"/>
  <c r="Q25" i="5"/>
  <c r="Q37" i="5"/>
  <c r="Q22" i="5"/>
  <c r="Q39" i="5"/>
  <c r="Q63" i="5"/>
  <c r="Q55" i="5"/>
  <c r="Q44" i="5"/>
  <c r="Q86" i="5"/>
  <c r="O84" i="5"/>
  <c r="O10" i="5"/>
  <c r="O25" i="5"/>
  <c r="O11" i="5"/>
  <c r="O26" i="5"/>
  <c r="O12" i="5"/>
  <c r="O27" i="5"/>
  <c r="O13" i="5"/>
  <c r="O28" i="5"/>
  <c r="O14" i="5"/>
  <c r="O29" i="5"/>
  <c r="O15" i="5"/>
  <c r="O30" i="5"/>
  <c r="O16" i="5"/>
  <c r="O31" i="5"/>
  <c r="O17" i="5"/>
  <c r="O32" i="5"/>
  <c r="O18" i="5"/>
  <c r="O33" i="5"/>
  <c r="O19" i="5"/>
  <c r="O34" i="5"/>
  <c r="O20" i="5"/>
  <c r="O35" i="5"/>
  <c r="O21" i="5"/>
  <c r="O36" i="5"/>
  <c r="O37" i="5"/>
  <c r="O22" i="5"/>
  <c r="O39" i="5"/>
  <c r="O63" i="5"/>
  <c r="O55" i="5"/>
  <c r="O44" i="5"/>
  <c r="O86" i="5"/>
  <c r="O87" i="5"/>
  <c r="Q89" i="5"/>
  <c r="Q87" i="5"/>
  <c r="Q90" i="5"/>
  <c r="Q92" i="5"/>
  <c r="U84" i="5"/>
  <c r="U34" i="5"/>
  <c r="U20" i="5"/>
  <c r="U35" i="5"/>
  <c r="U10" i="5"/>
  <c r="U25" i="5"/>
  <c r="U37" i="5"/>
  <c r="U22" i="5"/>
  <c r="U39" i="5"/>
  <c r="U63" i="5"/>
  <c r="U55" i="5"/>
  <c r="U44" i="5"/>
  <c r="U86" i="5"/>
  <c r="S84" i="5"/>
  <c r="S10" i="5"/>
  <c r="S25" i="5"/>
  <c r="S11" i="5"/>
  <c r="S26" i="5"/>
  <c r="S12" i="5"/>
  <c r="S27" i="5"/>
  <c r="S13" i="5"/>
  <c r="S28" i="5"/>
  <c r="S14" i="5"/>
  <c r="S29" i="5"/>
  <c r="S15" i="5"/>
  <c r="S30" i="5"/>
  <c r="S16" i="5"/>
  <c r="S31" i="5"/>
  <c r="S17" i="5"/>
  <c r="S32" i="5"/>
  <c r="S18" i="5"/>
  <c r="S33" i="5"/>
  <c r="S19" i="5"/>
  <c r="S34" i="5"/>
  <c r="S20" i="5"/>
  <c r="S35" i="5"/>
  <c r="S21" i="5"/>
  <c r="S36" i="5"/>
  <c r="S37" i="5"/>
  <c r="S22" i="5"/>
  <c r="S39" i="5"/>
  <c r="S63" i="5"/>
  <c r="S55" i="5"/>
  <c r="S44" i="5"/>
  <c r="S86" i="5"/>
  <c r="S87" i="5"/>
  <c r="U89" i="5"/>
  <c r="U87" i="5"/>
  <c r="U90" i="5"/>
  <c r="U92" i="5"/>
  <c r="Y84" i="5"/>
  <c r="Y30" i="5"/>
  <c r="Y31" i="5"/>
  <c r="Y33" i="5"/>
  <c r="Y34" i="5"/>
  <c r="Y35" i="5"/>
  <c r="Y10" i="5"/>
  <c r="Y25" i="5"/>
  <c r="Y37" i="5"/>
  <c r="Y22" i="5"/>
  <c r="Y39" i="5"/>
  <c r="Y63" i="5"/>
  <c r="Y55" i="5"/>
  <c r="Y44" i="5"/>
  <c r="Y86" i="5"/>
  <c r="W84" i="5"/>
  <c r="W10" i="5"/>
  <c r="W25" i="5"/>
  <c r="W11" i="5"/>
  <c r="W26" i="5"/>
  <c r="W12" i="5"/>
  <c r="W27" i="5"/>
  <c r="W13" i="5"/>
  <c r="W28" i="5"/>
  <c r="W14" i="5"/>
  <c r="W29" i="5"/>
  <c r="W15" i="5"/>
  <c r="W30" i="5"/>
  <c r="W16" i="5"/>
  <c r="W31" i="5"/>
  <c r="W19" i="5"/>
  <c r="W34" i="5"/>
  <c r="W20" i="5"/>
  <c r="W35" i="5"/>
  <c r="W21" i="5"/>
  <c r="W36" i="5"/>
  <c r="W37" i="5"/>
  <c r="W22" i="5"/>
  <c r="W39" i="5"/>
  <c r="W63" i="5"/>
  <c r="W55" i="5"/>
  <c r="W44" i="5"/>
  <c r="W86" i="5"/>
  <c r="W87" i="5"/>
  <c r="Y89" i="5"/>
  <c r="Y87" i="5"/>
  <c r="Y90" i="5"/>
  <c r="Y92" i="5"/>
  <c r="AA92" i="5"/>
  <c r="G88" i="5"/>
  <c r="G92" i="5"/>
  <c r="K88" i="5"/>
  <c r="K92" i="5"/>
  <c r="O88" i="5"/>
  <c r="O92" i="5"/>
  <c r="S88" i="5"/>
  <c r="S92" i="5"/>
  <c r="W88" i="5"/>
  <c r="W92" i="5"/>
  <c r="Z92" i="5"/>
  <c r="AB92" i="5"/>
  <c r="AB98" i="5"/>
  <c r="Z97" i="5"/>
  <c r="Y97" i="5"/>
  <c r="U97" i="5"/>
  <c r="Q97" i="5"/>
  <c r="M97" i="5"/>
  <c r="I97" i="5"/>
  <c r="Y36" i="5"/>
  <c r="U21" i="5"/>
  <c r="U36" i="5"/>
  <c r="Q21" i="5"/>
  <c r="Q36" i="5"/>
  <c r="M36" i="5"/>
  <c r="I21" i="5"/>
  <c r="I36" i="5"/>
  <c r="Z72" i="5"/>
  <c r="Z17" i="5"/>
  <c r="Z32" i="5"/>
  <c r="Z71" i="5"/>
  <c r="Z29" i="5"/>
  <c r="Z25" i="5"/>
  <c r="Z26" i="5"/>
  <c r="Z27" i="5"/>
  <c r="Z28" i="5"/>
  <c r="Z30" i="5"/>
  <c r="Z31" i="5"/>
  <c r="Z33" i="5"/>
  <c r="Z34" i="5"/>
  <c r="Z35" i="5"/>
  <c r="Z36" i="5"/>
  <c r="Z37" i="5"/>
  <c r="Z14" i="5"/>
  <c r="Z10" i="5"/>
  <c r="Z11" i="5"/>
  <c r="Z12" i="5"/>
  <c r="Z13" i="5"/>
  <c r="Z15" i="5"/>
  <c r="Z16" i="5"/>
  <c r="Z18" i="5"/>
  <c r="Z19" i="5"/>
  <c r="Z20" i="5"/>
  <c r="Z21" i="5"/>
  <c r="Z22" i="5"/>
  <c r="Z59" i="5"/>
  <c r="Z53" i="5"/>
  <c r="AA10" i="5"/>
  <c r="AB10" i="5"/>
  <c r="AA11" i="5"/>
  <c r="AB11" i="5"/>
  <c r="AB12" i="5"/>
  <c r="AA15" i="5"/>
  <c r="AB15" i="5"/>
  <c r="AB16" i="5"/>
  <c r="AA18" i="5"/>
  <c r="AB18" i="5"/>
  <c r="AA19" i="5"/>
  <c r="AB19" i="5"/>
  <c r="AA20" i="5"/>
  <c r="AB20" i="5"/>
  <c r="AA22" i="5"/>
  <c r="AB22" i="5"/>
  <c r="AA25" i="5"/>
  <c r="AB25" i="5"/>
  <c r="AA26" i="5"/>
  <c r="AB26" i="5"/>
  <c r="AB27" i="5"/>
  <c r="AA30" i="5"/>
  <c r="AB30" i="5"/>
  <c r="AA31" i="5"/>
  <c r="AB31" i="5"/>
  <c r="AA33" i="5"/>
  <c r="AB33" i="5"/>
  <c r="AA34" i="5"/>
  <c r="AB34" i="5"/>
  <c r="AA35" i="5"/>
  <c r="AB35" i="5"/>
  <c r="AA37" i="5"/>
  <c r="AB37" i="5"/>
  <c r="Z39" i="5"/>
  <c r="AA39" i="5"/>
  <c r="AB39" i="5"/>
  <c r="Z42" i="5"/>
  <c r="AA42" i="5"/>
  <c r="AB42" i="5"/>
  <c r="Z43" i="5"/>
  <c r="AA43" i="5"/>
  <c r="AB43" i="5"/>
  <c r="Z44" i="5"/>
  <c r="AA44" i="5"/>
  <c r="AB44" i="5"/>
  <c r="Z47" i="5"/>
  <c r="AA47" i="5"/>
  <c r="AB47" i="5"/>
  <c r="Z48" i="5"/>
  <c r="AA48" i="5"/>
  <c r="AB48" i="5"/>
  <c r="Z49" i="5"/>
  <c r="AA49" i="5"/>
  <c r="AB49" i="5"/>
  <c r="Z50" i="5"/>
  <c r="AB50" i="5"/>
  <c r="Z51" i="5"/>
  <c r="AA51" i="5"/>
  <c r="AB51" i="5"/>
  <c r="Z52" i="5"/>
  <c r="AA52" i="5"/>
  <c r="AB52" i="5"/>
  <c r="Z54" i="5"/>
  <c r="AA54" i="5"/>
  <c r="AB54" i="5"/>
  <c r="Z55" i="5"/>
  <c r="AA55" i="5"/>
  <c r="AB55" i="5"/>
  <c r="Z58" i="5"/>
  <c r="AA58" i="5"/>
  <c r="AB58" i="5"/>
  <c r="Z60" i="5"/>
  <c r="AA60" i="5"/>
  <c r="AB60" i="5"/>
  <c r="Z61" i="5"/>
  <c r="AA61" i="5"/>
  <c r="AB61" i="5"/>
  <c r="Z62" i="5"/>
  <c r="AA62" i="5"/>
  <c r="AB62" i="5"/>
  <c r="Z63" i="5"/>
  <c r="AA63" i="5"/>
  <c r="AB63" i="5"/>
  <c r="Z66" i="5"/>
  <c r="AA66" i="5"/>
  <c r="AB66" i="5"/>
  <c r="Z67" i="5"/>
  <c r="AB67" i="5"/>
  <c r="Z68" i="5"/>
  <c r="AB68" i="5"/>
  <c r="Z69" i="5"/>
  <c r="AB69" i="5"/>
  <c r="Z70" i="5"/>
  <c r="AB70" i="5"/>
  <c r="Z73" i="5"/>
  <c r="AA73" i="5"/>
  <c r="AB73" i="5"/>
  <c r="Z74" i="5"/>
  <c r="AA74" i="5"/>
  <c r="AB74" i="5"/>
  <c r="Z76" i="5"/>
  <c r="AA76" i="5"/>
  <c r="AB76" i="5"/>
  <c r="Z77" i="5"/>
  <c r="AA77" i="5"/>
  <c r="AB77" i="5"/>
  <c r="Z78" i="5"/>
  <c r="AA78" i="5"/>
  <c r="AB78" i="5"/>
  <c r="Z79" i="5"/>
  <c r="AA79" i="5"/>
  <c r="AB79" i="5"/>
  <c r="Z80" i="5"/>
  <c r="AA80" i="5"/>
  <c r="AB80" i="5"/>
  <c r="Z81" i="5"/>
  <c r="AA81" i="5"/>
  <c r="AB81" i="5"/>
  <c r="Z83" i="5"/>
  <c r="AA83" i="5"/>
  <c r="AB83" i="5"/>
  <c r="Z84" i="5"/>
  <c r="AA84" i="5"/>
  <c r="AB84" i="5"/>
  <c r="Z86" i="5"/>
  <c r="AA86" i="5"/>
  <c r="AB86" i="5"/>
  <c r="Z87" i="5"/>
  <c r="AA87" i="5"/>
  <c r="AB87" i="5"/>
  <c r="Z88" i="5"/>
  <c r="AB88" i="5"/>
  <c r="AA89" i="5"/>
  <c r="AB89" i="5"/>
  <c r="AA90" i="5"/>
  <c r="AB90" i="5"/>
  <c r="B92" i="5"/>
</calcChain>
</file>

<file path=xl/sharedStrings.xml><?xml version="1.0" encoding="utf-8"?>
<sst xmlns="http://schemas.openxmlformats.org/spreadsheetml/2006/main" count="132" uniqueCount="84">
  <si>
    <t>`</t>
  </si>
  <si>
    <t xml:space="preserve">(FRA) </t>
  </si>
  <si>
    <t>enter months CS</t>
  </si>
  <si>
    <t>Year One Request</t>
  </si>
  <si>
    <t>Year Two Request</t>
  </si>
  <si>
    <t>Year Three Request</t>
  </si>
  <si>
    <t>Year Five Request</t>
  </si>
  <si>
    <t>Year Four Request</t>
  </si>
  <si>
    <t xml:space="preserve">(PI ) </t>
  </si>
  <si>
    <t>Cost share percent of total project</t>
  </si>
  <si>
    <t>Facilities and Administration Costs (allowed charges on MTDC)</t>
  </si>
  <si>
    <t>Facilities and Administration Costs (differential from Established F&amp;A Rate and Allowed Rate on MTDC)</t>
  </si>
  <si>
    <t>Facilities and Administration Costs (charged on cost shared MTDC)</t>
  </si>
  <si>
    <t>Subaward #1</t>
  </si>
  <si>
    <t>Subaward #2</t>
  </si>
  <si>
    <t>MTDC (excludes:  Equip, Participant Costs, Tuition and Sub over 25K)</t>
  </si>
  <si>
    <t xml:space="preserve">             Budget Item</t>
  </si>
  <si>
    <t>Personnel</t>
  </si>
  <si>
    <t>Fringe Benefits</t>
  </si>
  <si>
    <t>Total Personnel Costs</t>
  </si>
  <si>
    <t>(GRA) PhD Student</t>
  </si>
  <si>
    <t>Note: 1st 25K is subject to F&amp;A charges</t>
  </si>
  <si>
    <t>(Post doc)</t>
    <phoneticPr fontId="0" type="noConversion"/>
  </si>
  <si>
    <t>Travel</t>
  </si>
  <si>
    <t>Total Direct Costs</t>
  </si>
  <si>
    <t>Total Salaries</t>
  </si>
  <si>
    <t>Total Fringe</t>
  </si>
  <si>
    <t>Total Travel</t>
  </si>
  <si>
    <t>Participant Support Costs</t>
  </si>
  <si>
    <t>Stipends</t>
  </si>
  <si>
    <t>Subsistence</t>
  </si>
  <si>
    <t>Other</t>
  </si>
  <si>
    <t>Total Participant Support Costs</t>
  </si>
  <si>
    <t>Other Direct Costs</t>
  </si>
  <si>
    <t>Publication Costs/Documentation/Dissemination</t>
  </si>
  <si>
    <t>Total Other Direct Costs</t>
  </si>
  <si>
    <t>Item 2</t>
  </si>
  <si>
    <t>Rate</t>
  </si>
  <si>
    <t>enter months</t>
  </si>
  <si>
    <t>Enter Annual Salary</t>
  </si>
  <si>
    <t>Enter correct Fringe rate</t>
  </si>
  <si>
    <t>Enter F&amp;A rate</t>
  </si>
  <si>
    <t>Start date Yr 2</t>
  </si>
  <si>
    <t>Start date Yr 3</t>
  </si>
  <si>
    <t>Start date Yr 4</t>
  </si>
  <si>
    <t>Start date Yr 5</t>
  </si>
  <si>
    <t>Project duration</t>
  </si>
  <si>
    <t>Total Equipment Costs</t>
  </si>
  <si>
    <t>Salary escalation factor I/A</t>
  </si>
  <si>
    <t xml:space="preserve">Enter Institutional Name Below: </t>
  </si>
  <si>
    <t>Total Project</t>
  </si>
  <si>
    <t>Instructions:</t>
  </si>
  <si>
    <t>To auto calculate salary, fringe, tuition and F&amp;A, enter the correct data in the yellow cells only</t>
  </si>
  <si>
    <t>Enter remaining budget items in yellow cells as appropriate.</t>
  </si>
  <si>
    <t xml:space="preserve">Materials and Supplies </t>
  </si>
  <si>
    <t>Description I/A</t>
  </si>
  <si>
    <r>
      <t xml:space="preserve">Travel-Domestic </t>
    </r>
    <r>
      <rPr>
        <b/>
        <i/>
        <sz val="10"/>
        <rFont val="Arial"/>
        <family val="2"/>
      </rPr>
      <t>(itemize below I/A)</t>
    </r>
  </si>
  <si>
    <r>
      <t xml:space="preserve">Travel-Foreign </t>
    </r>
    <r>
      <rPr>
        <b/>
        <i/>
        <sz val="10"/>
        <rFont val="Arial"/>
        <family val="2"/>
      </rPr>
      <t>(itemize below I/A)</t>
    </r>
  </si>
  <si>
    <r>
      <t>Equipment</t>
    </r>
    <r>
      <rPr>
        <b/>
        <i/>
        <sz val="10"/>
        <rFont val="Arial"/>
        <family val="2"/>
      </rPr>
      <t xml:space="preserve"> (itemize below I/A)</t>
    </r>
  </si>
  <si>
    <t>(FRA)</t>
  </si>
  <si>
    <t>Year One Cost Share</t>
  </si>
  <si>
    <t>Year Two Cost Share</t>
  </si>
  <si>
    <t>Year Three Cost Share</t>
  </si>
  <si>
    <t>Year Four Cost Share</t>
  </si>
  <si>
    <t>Year Five Cost share</t>
  </si>
  <si>
    <t>Total request</t>
  </si>
  <si>
    <t>Total cost share</t>
  </si>
  <si>
    <t>Start date Yr 1</t>
  </si>
  <si>
    <t>.</t>
  </si>
  <si>
    <t>(undergrad) FSU</t>
  </si>
  <si>
    <t>(CoPI)</t>
  </si>
  <si>
    <t>(Post Doc)</t>
  </si>
  <si>
    <t xml:space="preserve">Item 1 </t>
  </si>
  <si>
    <t>Consultant #2</t>
  </si>
  <si>
    <t>Consultant #1</t>
  </si>
  <si>
    <t>Cost share percent of sponsor funds requested</t>
  </si>
  <si>
    <t>1/1/2017 - 12/31/2021</t>
  </si>
  <si>
    <t>UMCES "MY LAB"</t>
  </si>
  <si>
    <t>Enter number of credit hours:</t>
  </si>
  <si>
    <t>Enter Credit Hour Cost for project year:</t>
  </si>
  <si>
    <t>Tuition</t>
  </si>
  <si>
    <t xml:space="preserve">(CoPi) </t>
  </si>
  <si>
    <t xml:space="preserve">(undergrad) </t>
  </si>
  <si>
    <t>(GRA) Masters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</si>
</sst>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</font>
    <font>
      <sz val="11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</font>
    <font>
      <b/>
      <i/>
      <sz val="11"/>
      <name val="Arial"/>
    </font>
    <font>
      <sz val="1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/>
      <bottom style="medium">
        <color auto="1"/>
      </bottom>
      <diagonal/>
    </border>
    <border>
      <left style="double">
        <color auto="1"/>
      </left>
      <right style="dashed">
        <color indexed="23"/>
      </right>
      <top/>
      <bottom/>
      <diagonal/>
    </border>
    <border>
      <left style="double">
        <color auto="1"/>
      </left>
      <right style="dashed">
        <color indexed="23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indexed="23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ashed">
        <color indexed="23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indexed="23"/>
      </left>
      <right style="thin">
        <color auto="1"/>
      </right>
      <top style="thin">
        <color auto="1"/>
      </top>
      <bottom/>
      <diagonal/>
    </border>
    <border>
      <left style="dashed">
        <color indexed="23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dashed">
        <color indexed="23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6" fillId="0" borderId="0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/>
    <xf numFmtId="0" fontId="5" fillId="2" borderId="1" xfId="0" applyFont="1" applyFill="1" applyBorder="1"/>
    <xf numFmtId="0" fontId="7" fillId="2" borderId="1" xfId="0" applyFont="1" applyFill="1" applyBorder="1"/>
    <xf numFmtId="0" fontId="7" fillId="2" borderId="0" xfId="0" applyFont="1" applyFill="1" applyBorder="1"/>
    <xf numFmtId="164" fontId="7" fillId="2" borderId="5" xfId="0" applyNumberFormat="1" applyFont="1" applyFill="1" applyBorder="1"/>
    <xf numFmtId="164" fontId="7" fillId="2" borderId="5" xfId="1" applyNumberFormat="1" applyFont="1" applyFill="1" applyBorder="1"/>
    <xf numFmtId="164" fontId="4" fillId="0" borderId="5" xfId="1" applyNumberFormat="1" applyFont="1" applyFill="1" applyBorder="1"/>
    <xf numFmtId="164" fontId="3" fillId="0" borderId="5" xfId="0" applyNumberFormat="1" applyFont="1" applyFill="1" applyBorder="1"/>
    <xf numFmtId="0" fontId="4" fillId="0" borderId="0" xfId="0" applyFont="1" applyFill="1" applyBorder="1"/>
    <xf numFmtId="0" fontId="4" fillId="0" borderId="1" xfId="0" applyFont="1" applyBorder="1"/>
    <xf numFmtId="164" fontId="4" fillId="2" borderId="5" xfId="0" applyNumberFormat="1" applyFont="1" applyFill="1" applyBorder="1"/>
    <xf numFmtId="0" fontId="4" fillId="0" borderId="0" xfId="0" applyFont="1" applyBorder="1" applyAlignment="1">
      <alignment wrapText="1"/>
    </xf>
    <xf numFmtId="164" fontId="4" fillId="0" borderId="6" xfId="1" applyNumberFormat="1" applyFont="1" applyBorder="1"/>
    <xf numFmtId="0" fontId="4" fillId="0" borderId="7" xfId="0" applyFont="1" applyFill="1" applyBorder="1"/>
    <xf numFmtId="0" fontId="4" fillId="0" borderId="7" xfId="0" applyFont="1" applyBorder="1"/>
    <xf numFmtId="0" fontId="3" fillId="0" borderId="7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4" fillId="0" borderId="9" xfId="0" applyFont="1" applyFill="1" applyBorder="1"/>
    <xf numFmtId="0" fontId="7" fillId="0" borderId="9" xfId="0" applyFont="1" applyBorder="1"/>
    <xf numFmtId="0" fontId="2" fillId="2" borderId="4" xfId="0" applyFont="1" applyFill="1" applyBorder="1" applyAlignment="1">
      <alignment wrapText="1"/>
    </xf>
    <xf numFmtId="0" fontId="4" fillId="3" borderId="11" xfId="0" applyFont="1" applyFill="1" applyBorder="1"/>
    <xf numFmtId="9" fontId="4" fillId="3" borderId="11" xfId="2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44" fontId="4" fillId="3" borderId="11" xfId="1" applyFont="1" applyFill="1" applyBorder="1"/>
    <xf numFmtId="0" fontId="2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9" fillId="0" borderId="0" xfId="0" applyFont="1" applyBorder="1"/>
    <xf numFmtId="0" fontId="2" fillId="3" borderId="17" xfId="0" applyFont="1" applyFill="1" applyBorder="1" applyAlignment="1">
      <alignment horizontal="left"/>
    </xf>
    <xf numFmtId="0" fontId="2" fillId="3" borderId="1" xfId="0" applyFont="1" applyFill="1" applyBorder="1"/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164" fontId="4" fillId="0" borderId="0" xfId="1" applyNumberFormat="1" applyFont="1" applyBorder="1"/>
    <xf numFmtId="164" fontId="3" fillId="0" borderId="0" xfId="1" applyNumberFormat="1" applyFont="1" applyBorder="1"/>
    <xf numFmtId="164" fontId="4" fillId="0" borderId="18" xfId="1" applyNumberFormat="1" applyFont="1" applyBorder="1"/>
    <xf numFmtId="164" fontId="3" fillId="0" borderId="18" xfId="1" applyNumberFormat="1" applyFont="1" applyBorder="1"/>
    <xf numFmtId="164" fontId="7" fillId="2" borderId="18" xfId="1" applyNumberFormat="1" applyFont="1" applyFill="1" applyBorder="1"/>
    <xf numFmtId="0" fontId="2" fillId="0" borderId="21" xfId="0" applyFont="1" applyBorder="1" applyAlignment="1">
      <alignment wrapText="1"/>
    </xf>
    <xf numFmtId="164" fontId="3" fillId="2" borderId="5" xfId="0" applyNumberFormat="1" applyFont="1" applyFill="1" applyBorder="1"/>
    <xf numFmtId="164" fontId="4" fillId="0" borderId="25" xfId="1" applyNumberFormat="1" applyFont="1" applyBorder="1"/>
    <xf numFmtId="164" fontId="4" fillId="0" borderId="26" xfId="1" applyNumberFormat="1" applyFont="1" applyBorder="1"/>
    <xf numFmtId="164" fontId="3" fillId="0" borderId="26" xfId="1" applyNumberFormat="1" applyFont="1" applyBorder="1"/>
    <xf numFmtId="164" fontId="7" fillId="2" borderId="26" xfId="1" applyNumberFormat="1" applyFont="1" applyFill="1" applyBorder="1"/>
    <xf numFmtId="164" fontId="7" fillId="0" borderId="18" xfId="1" applyNumberFormat="1" applyFont="1" applyFill="1" applyBorder="1"/>
    <xf numFmtId="0" fontId="4" fillId="3" borderId="28" xfId="0" applyFont="1" applyFill="1" applyBorder="1"/>
    <xf numFmtId="164" fontId="7" fillId="0" borderId="5" xfId="1" applyNumberFormat="1" applyFont="1" applyFill="1" applyBorder="1"/>
    <xf numFmtId="164" fontId="7" fillId="0" borderId="0" xfId="1" applyNumberFormat="1" applyFont="1" applyFill="1" applyBorder="1"/>
    <xf numFmtId="164" fontId="7" fillId="0" borderId="26" xfId="1" applyNumberFormat="1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0" fontId="3" fillId="0" borderId="9" xfId="0" applyFont="1" applyFill="1" applyBorder="1"/>
    <xf numFmtId="164" fontId="3" fillId="0" borderId="18" xfId="1" applyNumberFormat="1" applyFont="1" applyFill="1" applyBorder="1"/>
    <xf numFmtId="164" fontId="4" fillId="0" borderId="18" xfId="1" applyNumberFormat="1" applyFont="1" applyFill="1" applyBorder="1"/>
    <xf numFmtId="0" fontId="3" fillId="0" borderId="7" xfId="0" applyFont="1" applyFill="1" applyBorder="1"/>
    <xf numFmtId="0" fontId="2" fillId="0" borderId="27" xfId="0" applyFont="1" applyBorder="1" applyAlignment="1">
      <alignment wrapText="1"/>
    </xf>
    <xf numFmtId="164" fontId="4" fillId="0" borderId="31" xfId="1" applyNumberFormat="1" applyFont="1" applyBorder="1"/>
    <xf numFmtId="0" fontId="10" fillId="0" borderId="3" xfId="0" applyFont="1" applyBorder="1" applyAlignment="1">
      <alignment wrapText="1"/>
    </xf>
    <xf numFmtId="9" fontId="8" fillId="0" borderId="32" xfId="2" applyFont="1" applyBorder="1"/>
    <xf numFmtId="9" fontId="8" fillId="0" borderId="33" xfId="2" applyFont="1" applyBorder="1"/>
    <xf numFmtId="9" fontId="8" fillId="0" borderId="3" xfId="2" applyFont="1" applyBorder="1"/>
    <xf numFmtId="9" fontId="8" fillId="2" borderId="32" xfId="2" applyFont="1" applyFill="1" applyBorder="1"/>
    <xf numFmtId="9" fontId="8" fillId="2" borderId="4" xfId="2" applyFont="1" applyFill="1" applyBorder="1"/>
    <xf numFmtId="0" fontId="3" fillId="0" borderId="0" xfId="0" applyNumberFormat="1" applyFont="1" applyBorder="1"/>
    <xf numFmtId="44" fontId="3" fillId="0" borderId="0" xfId="1" applyFont="1" applyBorder="1"/>
    <xf numFmtId="164" fontId="11" fillId="0" borderId="18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4" fontId="11" fillId="0" borderId="26" xfId="1" applyNumberFormat="1" applyFont="1" applyBorder="1" applyAlignment="1">
      <alignment wrapText="1"/>
    </xf>
    <xf numFmtId="164" fontId="11" fillId="0" borderId="5" xfId="0" applyNumberFormat="1" applyFont="1" applyFill="1" applyBorder="1"/>
    <xf numFmtId="164" fontId="13" fillId="0" borderId="5" xfId="0" applyNumberFormat="1" applyFont="1" applyFill="1" applyBorder="1"/>
    <xf numFmtId="0" fontId="12" fillId="0" borderId="0" xfId="0" applyFont="1"/>
    <xf numFmtId="164" fontId="3" fillId="2" borderId="34" xfId="0" applyNumberFormat="1" applyFont="1" applyFill="1" applyBorder="1"/>
    <xf numFmtId="0" fontId="14" fillId="0" borderId="1" xfId="0" applyFont="1" applyBorder="1"/>
    <xf numFmtId="0" fontId="14" fillId="0" borderId="0" xfId="0" applyFont="1" applyBorder="1"/>
    <xf numFmtId="0" fontId="14" fillId="0" borderId="7" xfId="0" applyFont="1" applyBorder="1"/>
    <xf numFmtId="164" fontId="14" fillId="2" borderId="18" xfId="1" applyNumberFormat="1" applyFont="1" applyFill="1" applyBorder="1"/>
    <xf numFmtId="164" fontId="14" fillId="0" borderId="18" xfId="1" applyNumberFormat="1" applyFont="1" applyFill="1" applyBorder="1"/>
    <xf numFmtId="0" fontId="14" fillId="0" borderId="9" xfId="0" applyFont="1" applyBorder="1"/>
    <xf numFmtId="164" fontId="14" fillId="2" borderId="26" xfId="1" applyNumberFormat="1" applyFont="1" applyFill="1" applyBorder="1"/>
    <xf numFmtId="164" fontId="14" fillId="2" borderId="5" xfId="1" applyNumberFormat="1" applyFont="1" applyFill="1" applyBorder="1"/>
    <xf numFmtId="164" fontId="14" fillId="2" borderId="5" xfId="0" applyNumberFormat="1" applyFont="1" applyFill="1" applyBorder="1"/>
    <xf numFmtId="0" fontId="14" fillId="0" borderId="0" xfId="0" applyFont="1"/>
    <xf numFmtId="0" fontId="14" fillId="0" borderId="1" xfId="0" applyFont="1" applyBorder="1" applyAlignment="1">
      <alignment wrapText="1"/>
    </xf>
    <xf numFmtId="0" fontId="8" fillId="3" borderId="14" xfId="0" applyFont="1" applyFill="1" applyBorder="1" applyAlignment="1"/>
    <xf numFmtId="0" fontId="8" fillId="3" borderId="15" xfId="0" applyFont="1" applyFill="1" applyBorder="1" applyAlignment="1"/>
    <xf numFmtId="0" fontId="8" fillId="3" borderId="2" xfId="0" applyFont="1" applyFill="1" applyBorder="1"/>
    <xf numFmtId="0" fontId="14" fillId="3" borderId="3" xfId="0" applyFont="1" applyFill="1" applyBorder="1"/>
    <xf numFmtId="0" fontId="14" fillId="4" borderId="0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4" fillId="0" borderId="18" xfId="0" applyFont="1" applyBorder="1"/>
    <xf numFmtId="0" fontId="14" fillId="0" borderId="26" xfId="0" applyFont="1" applyBorder="1"/>
    <xf numFmtId="0" fontId="14" fillId="0" borderId="22" xfId="0" applyFont="1" applyBorder="1"/>
    <xf numFmtId="0" fontId="14" fillId="0" borderId="5" xfId="0" applyFont="1" applyFill="1" applyBorder="1"/>
    <xf numFmtId="164" fontId="14" fillId="0" borderId="18" xfId="1" applyNumberFormat="1" applyFont="1" applyBorder="1"/>
    <xf numFmtId="164" fontId="14" fillId="0" borderId="6" xfId="1" applyNumberFormat="1" applyFont="1" applyBorder="1"/>
    <xf numFmtId="164" fontId="14" fillId="0" borderId="0" xfId="1" applyNumberFormat="1" applyFont="1" applyBorder="1"/>
    <xf numFmtId="164" fontId="14" fillId="0" borderId="26" xfId="1" applyNumberFormat="1" applyFont="1" applyBorder="1"/>
    <xf numFmtId="164" fontId="14" fillId="0" borderId="5" xfId="0" applyNumberFormat="1" applyFont="1" applyFill="1" applyBorder="1"/>
    <xf numFmtId="0" fontId="16" fillId="0" borderId="0" xfId="0" applyFont="1" applyBorder="1"/>
    <xf numFmtId="0" fontId="16" fillId="0" borderId="7" xfId="0" applyFont="1" applyBorder="1"/>
    <xf numFmtId="164" fontId="16" fillId="0" borderId="18" xfId="1" applyNumberFormat="1" applyFont="1" applyBorder="1"/>
    <xf numFmtId="164" fontId="16" fillId="0" borderId="0" xfId="1" applyNumberFormat="1" applyFont="1" applyBorder="1"/>
    <xf numFmtId="0" fontId="16" fillId="0" borderId="9" xfId="0" applyFont="1" applyBorder="1"/>
    <xf numFmtId="164" fontId="16" fillId="0" borderId="26" xfId="1" applyNumberFormat="1" applyFont="1" applyBorder="1"/>
    <xf numFmtId="164" fontId="16" fillId="0" borderId="5" xfId="0" applyNumberFormat="1" applyFont="1" applyFill="1" applyBorder="1"/>
    <xf numFmtId="0" fontId="16" fillId="0" borderId="0" xfId="0" applyFont="1"/>
    <xf numFmtId="164" fontId="14" fillId="0" borderId="0" xfId="1" applyNumberFormat="1" applyFont="1" applyFill="1" applyBorder="1"/>
    <xf numFmtId="0" fontId="15" fillId="2" borderId="1" xfId="0" applyFont="1" applyFill="1" applyBorder="1"/>
    <xf numFmtId="0" fontId="15" fillId="2" borderId="0" xfId="0" applyFont="1" applyFill="1" applyBorder="1"/>
    <xf numFmtId="0" fontId="15" fillId="2" borderId="7" xfId="0" applyFont="1" applyFill="1" applyBorder="1"/>
    <xf numFmtId="164" fontId="15" fillId="2" borderId="18" xfId="1" applyNumberFormat="1" applyFont="1" applyFill="1" applyBorder="1"/>
    <xf numFmtId="164" fontId="15" fillId="0" borderId="18" xfId="1" applyNumberFormat="1" applyFont="1" applyFill="1" applyBorder="1"/>
    <xf numFmtId="0" fontId="15" fillId="0" borderId="9" xfId="0" applyFont="1" applyFill="1" applyBorder="1"/>
    <xf numFmtId="164" fontId="15" fillId="2" borderId="26" xfId="1" applyNumberFormat="1" applyFont="1" applyFill="1" applyBorder="1"/>
    <xf numFmtId="0" fontId="15" fillId="0" borderId="7" xfId="0" applyFont="1" applyFill="1" applyBorder="1"/>
    <xf numFmtId="164" fontId="15" fillId="0" borderId="0" xfId="1" applyNumberFormat="1" applyFont="1" applyFill="1" applyBorder="1"/>
    <xf numFmtId="164" fontId="15" fillId="2" borderId="5" xfId="0" applyNumberFormat="1" applyFont="1" applyFill="1" applyBorder="1"/>
    <xf numFmtId="0" fontId="15" fillId="0" borderId="0" xfId="0" applyFont="1"/>
    <xf numFmtId="0" fontId="15" fillId="0" borderId="1" xfId="0" applyFont="1" applyFill="1" applyBorder="1"/>
    <xf numFmtId="0" fontId="15" fillId="0" borderId="0" xfId="0" applyFont="1" applyFill="1" applyBorder="1"/>
    <xf numFmtId="164" fontId="15" fillId="0" borderId="26" xfId="1" applyNumberFormat="1" applyFont="1" applyFill="1" applyBorder="1"/>
    <xf numFmtId="164" fontId="15" fillId="0" borderId="5" xfId="0" applyNumberFormat="1" applyFont="1" applyFill="1" applyBorder="1"/>
    <xf numFmtId="0" fontId="14" fillId="0" borderId="9" xfId="0" applyFont="1" applyFill="1" applyBorder="1"/>
    <xf numFmtId="0" fontId="14" fillId="0" borderId="7" xfId="0" applyFont="1" applyFill="1" applyBorder="1"/>
    <xf numFmtId="164" fontId="14" fillId="3" borderId="19" xfId="1" applyNumberFormat="1" applyFont="1" applyFill="1" applyBorder="1"/>
    <xf numFmtId="164" fontId="14" fillId="3" borderId="23" xfId="1" applyNumberFormat="1" applyFont="1" applyFill="1" applyBorder="1"/>
    <xf numFmtId="164" fontId="14" fillId="3" borderId="20" xfId="1" applyNumberFormat="1" applyFont="1" applyFill="1" applyBorder="1"/>
    <xf numFmtId="164" fontId="14" fillId="3" borderId="24" xfId="1" applyNumberFormat="1" applyFont="1" applyFill="1" applyBorder="1"/>
    <xf numFmtId="164" fontId="16" fillId="0" borderId="18" xfId="1" applyNumberFormat="1" applyFont="1" applyFill="1" applyBorder="1"/>
    <xf numFmtId="164" fontId="16" fillId="0" borderId="0" xfId="1" applyNumberFormat="1" applyFont="1" applyFill="1" applyBorder="1"/>
    <xf numFmtId="0" fontId="14" fillId="0" borderId="5" xfId="0" applyFont="1" applyBorder="1"/>
    <xf numFmtId="164" fontId="14" fillId="0" borderId="20" xfId="1" applyNumberFormat="1" applyFont="1" applyFill="1" applyBorder="1"/>
    <xf numFmtId="164" fontId="14" fillId="0" borderId="23" xfId="1" applyNumberFormat="1" applyFont="1" applyFill="1" applyBorder="1"/>
    <xf numFmtId="164" fontId="14" fillId="0" borderId="24" xfId="1" applyNumberFormat="1" applyFont="1" applyFill="1" applyBorder="1"/>
    <xf numFmtId="0" fontId="15" fillId="2" borderId="1" xfId="0" applyFont="1" applyFill="1" applyBorder="1" applyAlignment="1">
      <alignment horizontal="left"/>
    </xf>
    <xf numFmtId="164" fontId="15" fillId="2" borderId="5" xfId="1" applyNumberFormat="1" applyFont="1" applyFill="1" applyBorder="1"/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0" xfId="0" applyFont="1" applyBorder="1"/>
    <xf numFmtId="0" fontId="15" fillId="0" borderId="7" xfId="0" applyFont="1" applyBorder="1"/>
    <xf numFmtId="164" fontId="15" fillId="0" borderId="18" xfId="1" applyNumberFormat="1" applyFont="1" applyBorder="1"/>
    <xf numFmtId="164" fontId="15" fillId="0" borderId="0" xfId="1" applyNumberFormat="1" applyFont="1" applyBorder="1"/>
    <xf numFmtId="164" fontId="15" fillId="0" borderId="26" xfId="1" applyNumberFormat="1" applyFont="1" applyBorder="1"/>
    <xf numFmtId="164" fontId="15" fillId="0" borderId="5" xfId="1" applyNumberFormat="1" applyFont="1" applyFill="1" applyBorder="1"/>
    <xf numFmtId="0" fontId="14" fillId="0" borderId="1" xfId="0" applyFont="1" applyBorder="1" applyAlignment="1">
      <alignment horizontal="left"/>
    </xf>
    <xf numFmtId="0" fontId="14" fillId="3" borderId="11" xfId="0" applyFont="1" applyFill="1" applyBorder="1"/>
    <xf numFmtId="164" fontId="14" fillId="0" borderId="35" xfId="1" applyNumberFormat="1" applyFont="1" applyBorder="1"/>
    <xf numFmtId="0" fontId="15" fillId="2" borderId="0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164" fontId="15" fillId="2" borderId="18" xfId="1" applyNumberFormat="1" applyFont="1" applyFill="1" applyBorder="1" applyAlignment="1">
      <alignment horizontal="left"/>
    </xf>
    <xf numFmtId="164" fontId="15" fillId="0" borderId="18" xfId="1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164" fontId="15" fillId="2" borderId="26" xfId="1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left"/>
    </xf>
    <xf numFmtId="164" fontId="15" fillId="2" borderId="5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164" fontId="14" fillId="0" borderId="34" xfId="0" applyNumberFormat="1" applyFont="1" applyFill="1" applyBorder="1"/>
    <xf numFmtId="0" fontId="15" fillId="0" borderId="1" xfId="0" applyFont="1" applyBorder="1" applyAlignment="1">
      <alignment wrapText="1"/>
    </xf>
    <xf numFmtId="10" fontId="15" fillId="3" borderId="11" xfId="2" applyNumberFormat="1" applyFont="1" applyFill="1" applyBorder="1"/>
    <xf numFmtId="0" fontId="14" fillId="2" borderId="1" xfId="0" applyFont="1" applyFill="1" applyBorder="1"/>
    <xf numFmtId="0" fontId="14" fillId="0" borderId="2" xfId="0" applyFont="1" applyBorder="1"/>
    <xf numFmtId="0" fontId="14" fillId="0" borderId="3" xfId="0" applyFont="1" applyBorder="1"/>
    <xf numFmtId="0" fontId="14" fillId="0" borderId="8" xfId="0" applyFont="1" applyBorder="1"/>
    <xf numFmtId="0" fontId="14" fillId="0" borderId="21" xfId="0" applyFont="1" applyBorder="1"/>
    <xf numFmtId="0" fontId="14" fillId="0" borderId="10" xfId="0" applyFont="1" applyBorder="1"/>
    <xf numFmtId="44" fontId="14" fillId="0" borderId="21" xfId="1" applyFont="1" applyBorder="1"/>
    <xf numFmtId="44" fontId="14" fillId="0" borderId="3" xfId="1" applyFont="1" applyBorder="1"/>
    <xf numFmtId="44" fontId="14" fillId="0" borderId="27" xfId="1" applyFont="1" applyBorder="1"/>
    <xf numFmtId="44" fontId="14" fillId="0" borderId="30" xfId="1" applyFont="1" applyFill="1" applyBorder="1"/>
    <xf numFmtId="0" fontId="14" fillId="0" borderId="4" xfId="0" applyFont="1" applyBorder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9" xfId="0" applyFont="1" applyFill="1" applyBorder="1"/>
    <xf numFmtId="0" fontId="7" fillId="0" borderId="7" xfId="0" applyFont="1" applyFill="1" applyBorder="1"/>
    <xf numFmtId="0" fontId="0" fillId="0" borderId="0" xfId="0" applyFont="1" applyFill="1" applyBorder="1"/>
    <xf numFmtId="0" fontId="2" fillId="3" borderId="16" xfId="0" applyFont="1" applyFill="1" applyBorder="1" applyAlignment="1">
      <alignment horizontal="left" wrapText="1"/>
    </xf>
    <xf numFmtId="0" fontId="2" fillId="3" borderId="40" xfId="0" applyFont="1" applyFill="1" applyBorder="1" applyAlignment="1">
      <alignment horizontal="left"/>
    </xf>
    <xf numFmtId="164" fontId="0" fillId="3" borderId="20" xfId="1" applyNumberFormat="1" applyFont="1" applyFill="1" applyBorder="1"/>
    <xf numFmtId="39" fontId="14" fillId="0" borderId="0" xfId="0" applyNumberFormat="1" applyFont="1"/>
    <xf numFmtId="2" fontId="14" fillId="0" borderId="0" xfId="0" applyNumberFormat="1" applyFont="1"/>
    <xf numFmtId="0" fontId="4" fillId="3" borderId="36" xfId="0" applyFont="1" applyFill="1" applyBorder="1"/>
    <xf numFmtId="0" fontId="2" fillId="3" borderId="0" xfId="0" applyFont="1" applyFill="1" applyBorder="1" applyAlignment="1">
      <alignment horizontal="left"/>
    </xf>
    <xf numFmtId="0" fontId="14" fillId="5" borderId="0" xfId="0" applyFont="1" applyFill="1"/>
    <xf numFmtId="164" fontId="14" fillId="6" borderId="20" xfId="1" applyNumberFormat="1" applyFont="1" applyFill="1" applyBorder="1"/>
    <xf numFmtId="164" fontId="1" fillId="6" borderId="20" xfId="1" applyNumberFormat="1" applyFont="1" applyFill="1" applyBorder="1"/>
    <xf numFmtId="0" fontId="4" fillId="6" borderId="13" xfId="0" applyFont="1" applyFill="1" applyBorder="1"/>
    <xf numFmtId="0" fontId="4" fillId="6" borderId="28" xfId="0" applyFont="1" applyFill="1" applyBorder="1"/>
    <xf numFmtId="10" fontId="4" fillId="6" borderId="11" xfId="2" applyNumberFormat="1" applyFont="1" applyFill="1" applyBorder="1"/>
    <xf numFmtId="0" fontId="2" fillId="3" borderId="0" xfId="0" applyFont="1" applyFill="1" applyBorder="1" applyAlignment="1">
      <alignment horizontal="left"/>
    </xf>
    <xf numFmtId="164" fontId="14" fillId="3" borderId="17" xfId="1" applyNumberFormat="1" applyFont="1" applyFill="1" applyBorder="1"/>
    <xf numFmtId="44" fontId="0" fillId="0" borderId="0" xfId="1" applyNumberFormat="1" applyFont="1" applyBorder="1"/>
    <xf numFmtId="44" fontId="14" fillId="0" borderId="18" xfId="1" applyNumberFormat="1" applyFont="1" applyBorder="1"/>
    <xf numFmtId="0" fontId="14" fillId="3" borderId="11" xfId="1" applyNumberFormat="1" applyFont="1" applyFill="1" applyBorder="1"/>
    <xf numFmtId="0" fontId="0" fillId="3" borderId="11" xfId="0" applyNumberFormat="1" applyFont="1" applyFill="1" applyBorder="1"/>
    <xf numFmtId="0" fontId="14" fillId="3" borderId="11" xfId="0" applyNumberFormat="1" applyFont="1" applyFill="1" applyBorder="1"/>
    <xf numFmtId="0" fontId="14" fillId="6" borderId="11" xfId="0" applyNumberFormat="1" applyFont="1" applyFill="1" applyBorder="1"/>
    <xf numFmtId="44" fontId="14" fillId="0" borderId="18" xfId="1" applyNumberFormat="1" applyFont="1" applyFill="1" applyBorder="1"/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5" fontId="0" fillId="3" borderId="17" xfId="0" applyNumberFormat="1" applyFont="1" applyFill="1" applyBorder="1" applyAlignment="1">
      <alignment horizontal="center"/>
    </xf>
    <xf numFmtId="15" fontId="14" fillId="3" borderId="17" xfId="0" applyNumberFormat="1" applyFont="1" applyFill="1" applyBorder="1" applyAlignment="1">
      <alignment horizontal="center"/>
    </xf>
    <xf numFmtId="15" fontId="14" fillId="3" borderId="36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5" fontId="14" fillId="3" borderId="37" xfId="0" applyNumberFormat="1" applyFont="1" applyFill="1" applyBorder="1" applyAlignment="1">
      <alignment horizontal="center"/>
    </xf>
    <xf numFmtId="15" fontId="14" fillId="3" borderId="38" xfId="0" applyNumberFormat="1" applyFont="1" applyFill="1" applyBorder="1" applyAlignment="1">
      <alignment horizontal="center"/>
    </xf>
    <xf numFmtId="15" fontId="14" fillId="3" borderId="39" xfId="0" applyNumberFormat="1" applyFont="1" applyFill="1" applyBorder="1" applyAlignment="1">
      <alignment horizontal="center"/>
    </xf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15" fontId="1" fillId="3" borderId="37" xfId="0" applyNumberFormat="1" applyFont="1" applyFill="1" applyBorder="1" applyAlignment="1">
      <alignment horizontal="center"/>
    </xf>
    <xf numFmtId="15" fontId="1" fillId="3" borderId="38" xfId="0" applyNumberFormat="1" applyFont="1" applyFill="1" applyBorder="1" applyAlignment="1">
      <alignment horizontal="center"/>
    </xf>
    <xf numFmtId="15" fontId="1" fillId="3" borderId="39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5" fillId="0" borderId="45" xfId="0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1" fillId="0" borderId="1" xfId="0" applyFont="1" applyBorder="1" applyAlignment="1">
      <alignment horizontal="right"/>
    </xf>
  </cellXfs>
  <cellStyles count="4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98"/>
  <sheetViews>
    <sheetView tabSelected="1" workbookViewId="0">
      <pane xSplit="2" ySplit="8" topLeftCell="D43" activePane="bottomRight" state="frozen"/>
      <selection activeCell="A2" sqref="A2:G2"/>
      <selection pane="topRight" activeCell="A2" sqref="A2:G2"/>
      <selection pane="bottomLeft" activeCell="A2" sqref="A2:G2"/>
      <selection pane="bottomRight" activeCell="H76" sqref="H76"/>
    </sheetView>
  </sheetViews>
  <sheetFormatPr baseColWidth="10" defaultColWidth="8.83203125" defaultRowHeight="12" x14ac:dyDescent="0"/>
  <cols>
    <col min="1" max="1" width="2" style="97" customWidth="1"/>
    <col min="2" max="2" width="49.83203125" style="97" customWidth="1"/>
    <col min="3" max="3" width="18.83203125" style="97" customWidth="1"/>
    <col min="4" max="4" width="11.6640625" style="97" bestFit="1" customWidth="1"/>
    <col min="5" max="5" width="14" style="97" customWidth="1"/>
    <col min="6" max="6" width="9" style="97" bestFit="1" customWidth="1"/>
    <col min="7" max="7" width="12.83203125" style="97" customWidth="1"/>
    <col min="8" max="8" width="8.6640625" style="97" customWidth="1"/>
    <col min="9" max="9" width="8.1640625" style="97" customWidth="1"/>
    <col min="10" max="10" width="9" style="97" bestFit="1" customWidth="1"/>
    <col min="11" max="11" width="12" style="97" customWidth="1"/>
    <col min="12" max="12" width="8.1640625" style="97" customWidth="1"/>
    <col min="13" max="13" width="8.83203125" style="97" customWidth="1"/>
    <col min="14" max="14" width="9" style="97" customWidth="1"/>
    <col min="15" max="15" width="10.6640625" style="97" customWidth="1"/>
    <col min="16" max="16" width="9.83203125" style="97" customWidth="1"/>
    <col min="17" max="17" width="11.6640625" style="97" customWidth="1"/>
    <col min="18" max="18" width="11.1640625" style="97" customWidth="1"/>
    <col min="19" max="19" width="10.6640625" style="97" customWidth="1"/>
    <col min="20" max="20" width="7.5" style="97" customWidth="1"/>
    <col min="21" max="21" width="12.33203125" style="97" customWidth="1"/>
    <col min="22" max="22" width="9.6640625" style="97" customWidth="1"/>
    <col min="23" max="23" width="14.1640625" style="97" customWidth="1"/>
    <col min="24" max="24" width="9.83203125" style="97" customWidth="1"/>
    <col min="25" max="25" width="9.5" style="97" customWidth="1"/>
    <col min="26" max="26" width="17" style="97" customWidth="1"/>
    <col min="27" max="27" width="12.33203125" style="97" customWidth="1"/>
    <col min="28" max="28" width="16.6640625" style="97" customWidth="1"/>
    <col min="29" max="16384" width="8.83203125" style="97"/>
  </cols>
  <sheetData>
    <row r="1" spans="1:28" ht="15">
      <c r="A1" s="99" t="s">
        <v>51</v>
      </c>
      <c r="B1" s="100"/>
      <c r="C1" s="100"/>
      <c r="D1" s="100"/>
      <c r="E1" s="100"/>
      <c r="F1" s="243"/>
      <c r="G1" s="244"/>
      <c r="H1" s="47"/>
      <c r="I1" s="47"/>
      <c r="K1" s="6"/>
      <c r="Q1" s="6"/>
    </row>
    <row r="2" spans="1:28" ht="15">
      <c r="A2" s="245" t="s">
        <v>52</v>
      </c>
      <c r="B2" s="246"/>
      <c r="C2" s="246"/>
      <c r="D2" s="246"/>
      <c r="E2" s="246"/>
      <c r="F2" s="246"/>
      <c r="G2" s="247"/>
      <c r="H2" s="46"/>
      <c r="I2" s="46"/>
    </row>
    <row r="3" spans="1:28" ht="16" thickBot="1">
      <c r="A3" s="101" t="s">
        <v>53</v>
      </c>
      <c r="B3" s="102"/>
      <c r="C3" s="102"/>
      <c r="D3" s="102"/>
      <c r="E3" s="248"/>
      <c r="F3" s="248"/>
      <c r="G3" s="249"/>
      <c r="H3" s="103"/>
      <c r="I3" s="103"/>
    </row>
    <row r="6" spans="1:28" ht="13" thickBot="1">
      <c r="B6" s="8" t="s">
        <v>49</v>
      </c>
      <c r="G6" s="193" t="s">
        <v>67</v>
      </c>
      <c r="K6" s="97" t="s">
        <v>42</v>
      </c>
      <c r="O6" s="97" t="s">
        <v>43</v>
      </c>
      <c r="S6" s="97" t="s">
        <v>44</v>
      </c>
      <c r="W6" s="97" t="s">
        <v>45</v>
      </c>
      <c r="Z6" s="97" t="s">
        <v>46</v>
      </c>
    </row>
    <row r="7" spans="1:28" ht="13" thickBot="1">
      <c r="B7" s="250" t="s">
        <v>77</v>
      </c>
      <c r="C7" s="251"/>
      <c r="D7" s="251"/>
      <c r="E7" s="251"/>
      <c r="F7" s="236">
        <v>42736</v>
      </c>
      <c r="G7" s="237"/>
      <c r="H7" s="237"/>
      <c r="I7" s="238"/>
      <c r="J7" s="236">
        <v>43101</v>
      </c>
      <c r="K7" s="237"/>
      <c r="L7" s="237"/>
      <c r="M7" s="238"/>
      <c r="N7" s="236">
        <v>43466</v>
      </c>
      <c r="O7" s="237"/>
      <c r="P7" s="237"/>
      <c r="Q7" s="238"/>
      <c r="R7" s="231">
        <v>43831</v>
      </c>
      <c r="S7" s="232"/>
      <c r="T7" s="232"/>
      <c r="U7" s="233"/>
      <c r="V7" s="231">
        <v>44197</v>
      </c>
      <c r="W7" s="232"/>
      <c r="X7" s="232"/>
      <c r="Y7" s="233"/>
      <c r="Z7" s="225" t="s">
        <v>76</v>
      </c>
      <c r="AA7" s="226"/>
      <c r="AB7" s="227"/>
    </row>
    <row r="8" spans="1:28" s="104" customFormat="1" ht="50" customHeight="1" thickBot="1">
      <c r="B8" s="41" t="s">
        <v>16</v>
      </c>
      <c r="C8" s="73" t="s">
        <v>39</v>
      </c>
      <c r="D8" s="105" t="s">
        <v>48</v>
      </c>
      <c r="E8" s="106" t="s">
        <v>40</v>
      </c>
      <c r="F8" s="107" t="s">
        <v>38</v>
      </c>
      <c r="G8" s="54" t="s">
        <v>3</v>
      </c>
      <c r="H8" s="107" t="s">
        <v>2</v>
      </c>
      <c r="I8" s="48" t="s">
        <v>60</v>
      </c>
      <c r="J8" s="108" t="s">
        <v>38</v>
      </c>
      <c r="K8" s="54" t="s">
        <v>4</v>
      </c>
      <c r="L8" s="107" t="s">
        <v>2</v>
      </c>
      <c r="M8" s="48" t="s">
        <v>61</v>
      </c>
      <c r="N8" s="108" t="s">
        <v>38</v>
      </c>
      <c r="O8" s="54" t="s">
        <v>5</v>
      </c>
      <c r="P8" s="107" t="s">
        <v>2</v>
      </c>
      <c r="Q8" s="71" t="s">
        <v>62</v>
      </c>
      <c r="R8" s="107" t="s">
        <v>38</v>
      </c>
      <c r="S8" s="54" t="s">
        <v>7</v>
      </c>
      <c r="T8" s="107" t="s">
        <v>2</v>
      </c>
      <c r="U8" s="48" t="s">
        <v>63</v>
      </c>
      <c r="V8" s="108" t="s">
        <v>38</v>
      </c>
      <c r="W8" s="54" t="s">
        <v>6</v>
      </c>
      <c r="X8" s="42" t="s">
        <v>2</v>
      </c>
      <c r="Y8" s="71" t="s">
        <v>64</v>
      </c>
      <c r="Z8" s="35" t="s">
        <v>65</v>
      </c>
      <c r="AA8" s="35" t="s">
        <v>66</v>
      </c>
      <c r="AB8" s="35" t="s">
        <v>50</v>
      </c>
    </row>
    <row r="9" spans="1:28">
      <c r="B9" s="3" t="s">
        <v>17</v>
      </c>
      <c r="C9" s="89"/>
      <c r="D9" s="89"/>
      <c r="E9" s="89"/>
      <c r="F9" s="90"/>
      <c r="G9" s="109"/>
      <c r="H9" s="90"/>
      <c r="I9" s="89"/>
      <c r="J9" s="93"/>
      <c r="K9" s="109"/>
      <c r="L9" s="90"/>
      <c r="M9" s="89"/>
      <c r="N9" s="93"/>
      <c r="O9" s="109"/>
      <c r="P9" s="90"/>
      <c r="Q9" s="110"/>
      <c r="R9" s="90"/>
      <c r="S9" s="109"/>
      <c r="T9" s="90"/>
      <c r="U9" s="89"/>
      <c r="V9" s="93"/>
      <c r="W9" s="111"/>
      <c r="X9" s="90"/>
      <c r="Y9" s="110"/>
      <c r="Z9" s="112"/>
      <c r="AA9" s="112"/>
      <c r="AB9" s="112"/>
    </row>
    <row r="10" spans="1:28">
      <c r="B10" s="45" t="s">
        <v>8</v>
      </c>
      <c r="C10" s="36">
        <v>0</v>
      </c>
      <c r="D10" s="213">
        <v>0</v>
      </c>
      <c r="E10" s="7"/>
      <c r="F10" s="38">
        <v>0</v>
      </c>
      <c r="G10" s="113">
        <f t="shared" ref="G10:G20" si="0">ROUND(C10*F10/12,0)</f>
        <v>0</v>
      </c>
      <c r="H10" s="38">
        <v>0</v>
      </c>
      <c r="I10" s="113">
        <f>ROUND(C10*H10/12,0)</f>
        <v>0</v>
      </c>
      <c r="J10" s="39">
        <v>0</v>
      </c>
      <c r="K10" s="113">
        <f t="shared" ref="K10:K20" si="1">ROUND((C10*J10/12)+((C10*J10/12)*D10),0)</f>
        <v>0</v>
      </c>
      <c r="L10" s="208">
        <v>0</v>
      </c>
      <c r="M10" s="113">
        <f>ROUND((C10*L21/12)+((C10*L21/12)*D10),0)</f>
        <v>0</v>
      </c>
      <c r="N10" s="39">
        <v>0</v>
      </c>
      <c r="O10" s="113">
        <f>ROUND((C10*N10/12)+((C10*N10/12)*D10)+PRODUCT((C10*N10/12)+((C10*N10/12)*D10))*D10,0)</f>
        <v>0</v>
      </c>
      <c r="P10" s="38">
        <v>0</v>
      </c>
      <c r="Q10" s="114">
        <f>ROUND((C10*P10/12)+((C10*P10/12)*D10)+PRODUCT((C10*P10/12)+((C10*P10/12)*D10))*D10,0)</f>
        <v>0</v>
      </c>
      <c r="R10" s="61">
        <v>0</v>
      </c>
      <c r="S10" s="113">
        <f t="shared" ref="S10:S20" si="2">ROUND((C10*R10/12)+((C10*R10/12)*D10)+PRODUCT(((C10*R10/12)+((C10*R10/12)*D10))*D10)+PRODUCT(((C10*R10/12)+((C10*R10/12)*D10)+(((C10*R10/12)+(C10*R10/12)*D10)*D10)))*D10,0)</f>
        <v>0</v>
      </c>
      <c r="T10" s="38">
        <v>0</v>
      </c>
      <c r="U10" s="113">
        <f>ROUND((C10*T10/12)+((C10*T10/12)*D10)+PRODUCT(((C10*T10/12)+((C10*T10/12)*D10))*D10)+PRODUCT(((C10*T10/12)+((C10*T10/12)*D10)+(((C10*T10/12)+(C10*T10/12)*D10)*D10)))*D10,0)</f>
        <v>0</v>
      </c>
      <c r="V10" s="39">
        <v>0</v>
      </c>
      <c r="W10" s="113">
        <f t="shared" ref="W10:W20" si="3">ROUND(((C10*V10/12)+((C10*V10/12)*D10)+PRODUCT(((C10*V10/12)+((C10*V10/12)*D10))*D10)+PRODUCT(((C10*V10/12)+((C10*V10/12)*D10)+(((C10*V10/12)+(C10*V10/12)*D10)*D10)))*D10)+PRODUCT(((C10*V10/12)+((C10*V10/12)*D10)+(((C10*V10/12)+(C10*V10/12)*D10)*D10)+(((C10*V10/12)+((C10*V10/12)*D10)*D10)*D10)))*D10,0)</f>
        <v>0</v>
      </c>
      <c r="X10" s="38">
        <v>0</v>
      </c>
      <c r="Y10" s="113">
        <f>ROUND(((C10*X10/12)+((C10*X10/12)*D10)+PRODUCT(((C10*X10/12)+((C10*X10/12)*D10))*D10)+PRODUCT(((C10*X10/12)+((C10*X10/12)*D10)+(((C10*X10/12)+(C10*X10/12)*D10)*D10)))*D10)+PRODUCT(((C10*X10/12)+((C10*X10/12)*D10)+(((C10*X10/12)+(C10*X10/12)*D10)*D10)+(((C10*X10/12)+((C10*X10/12)*D10)*D10)*D10)))*D10,0)</f>
        <v>0</v>
      </c>
      <c r="Z10" s="96">
        <f t="shared" ref="Z10:Z20" si="4">SUM(G10+K10+O10+S10+W10)</f>
        <v>0</v>
      </c>
      <c r="AA10" s="96">
        <f t="shared" ref="AA10:AA20" si="5">ROUND(I10+M10+Q10+U10+Y10,0)</f>
        <v>0</v>
      </c>
      <c r="AB10" s="96">
        <f>AA10+Z10</f>
        <v>0</v>
      </c>
    </row>
    <row r="11" spans="1:28">
      <c r="B11" s="45" t="s">
        <v>70</v>
      </c>
      <c r="C11" s="36">
        <v>0</v>
      </c>
      <c r="D11" s="213">
        <v>0</v>
      </c>
      <c r="E11" s="7"/>
      <c r="F11" s="38">
        <v>0</v>
      </c>
      <c r="G11" s="113">
        <f t="shared" si="0"/>
        <v>0</v>
      </c>
      <c r="H11" s="38">
        <v>0</v>
      </c>
      <c r="I11" s="113">
        <f t="shared" ref="I11:I17" si="6">ROUND(C11*H11/12,0)</f>
        <v>0</v>
      </c>
      <c r="J11" s="39">
        <v>0</v>
      </c>
      <c r="K11" s="113">
        <f t="shared" si="1"/>
        <v>0</v>
      </c>
      <c r="L11" s="38">
        <v>0</v>
      </c>
      <c r="M11" s="113">
        <f t="shared" ref="M11:M21" si="7">ROUND((C11*L22/12)+((C11*L22/12)*D11),0)</f>
        <v>0</v>
      </c>
      <c r="N11" s="39">
        <v>0</v>
      </c>
      <c r="O11" s="113">
        <f t="shared" ref="O11:O20" si="8">ROUND((C11*N11/12)+((C11*N11/12)*D11)+PRODUCT((C11*N11/12)+((C11*N11/12)*D11))*D11,0)</f>
        <v>0</v>
      </c>
      <c r="P11" s="38">
        <v>0</v>
      </c>
      <c r="Q11" s="114">
        <f t="shared" ref="Q11:Q19" si="9">ROUND((C11*P11/12)+((C11*P11/12)*D11)+PRODUCT((C11*P11/12)+((C11*P11/12)*D11))*D11,0)</f>
        <v>0</v>
      </c>
      <c r="R11" s="61">
        <v>0</v>
      </c>
      <c r="S11" s="113">
        <f t="shared" si="2"/>
        <v>0</v>
      </c>
      <c r="T11" s="38">
        <v>0</v>
      </c>
      <c r="U11" s="113">
        <f t="shared" ref="U11:U19" si="10">ROUND((C11*T11/12)+((C11*T11/12)*D11)+PRODUCT(((C11*T11/12)+((C11*T11/12)*D11))*D11)+PRODUCT(((C11*T11/12)+((C11*T11/12)*D11)+(((C11*T11/12)+(C11*T11/12)*D11)*D11)))*D11,0)</f>
        <v>0</v>
      </c>
      <c r="V11" s="39">
        <v>0</v>
      </c>
      <c r="W11" s="113">
        <f t="shared" si="3"/>
        <v>0</v>
      </c>
      <c r="X11" s="38">
        <v>0</v>
      </c>
      <c r="Y11" s="113">
        <f t="shared" ref="Y11:Y21" si="11">ROUND(((C11*X11/12)+((C11*X11/12)*D11)+PRODUCT(((C11*X11/12)+((C11*X11/12)*D11))*D11)+PRODUCT(((C11*X11/12)+((C11*X11/12)*D11)+(((C11*X11/12)+(C11*X11/12)*D11)*D11)))*D11)+PRODUCT(((C11*X11/12)+((C11*X11/12)*D11)+(((C11*X11/12)+(C11*X11/12)*D11)*D11)+(((C11*X11/12)+((C11*X11/12)*D11)*D11)*D11)))*D11,0)</f>
        <v>0</v>
      </c>
      <c r="Z11" s="96">
        <f t="shared" si="4"/>
        <v>0</v>
      </c>
      <c r="AA11" s="96">
        <f t="shared" si="5"/>
        <v>0</v>
      </c>
      <c r="AB11" s="96">
        <f t="shared" ref="AB11:AB31" si="12">AA11+Z11</f>
        <v>0</v>
      </c>
    </row>
    <row r="12" spans="1:28">
      <c r="B12" s="45" t="s">
        <v>70</v>
      </c>
      <c r="C12" s="36">
        <v>0</v>
      </c>
      <c r="D12" s="213">
        <v>0</v>
      </c>
      <c r="E12" s="7"/>
      <c r="F12" s="38">
        <v>0</v>
      </c>
      <c r="G12" s="113">
        <f t="shared" si="0"/>
        <v>0</v>
      </c>
      <c r="H12" s="38">
        <v>0</v>
      </c>
      <c r="I12" s="113">
        <f t="shared" si="6"/>
        <v>0</v>
      </c>
      <c r="J12" s="39">
        <v>0</v>
      </c>
      <c r="K12" s="113">
        <f t="shared" si="1"/>
        <v>0</v>
      </c>
      <c r="L12" s="38"/>
      <c r="M12" s="113">
        <f t="shared" si="7"/>
        <v>0</v>
      </c>
      <c r="N12" s="39">
        <v>0</v>
      </c>
      <c r="O12" s="113">
        <f t="shared" si="8"/>
        <v>0</v>
      </c>
      <c r="P12" s="38"/>
      <c r="Q12" s="114">
        <f t="shared" si="9"/>
        <v>0</v>
      </c>
      <c r="R12" s="61">
        <v>0</v>
      </c>
      <c r="S12" s="113">
        <f t="shared" si="2"/>
        <v>0</v>
      </c>
      <c r="T12" s="38">
        <v>0</v>
      </c>
      <c r="U12" s="113">
        <f t="shared" si="10"/>
        <v>0</v>
      </c>
      <c r="V12" s="39">
        <v>0</v>
      </c>
      <c r="W12" s="113">
        <f t="shared" si="3"/>
        <v>0</v>
      </c>
      <c r="X12" s="38"/>
      <c r="Y12" s="113">
        <f t="shared" si="11"/>
        <v>0</v>
      </c>
      <c r="Z12" s="96">
        <f t="shared" si="4"/>
        <v>0</v>
      </c>
      <c r="AA12" s="96"/>
      <c r="AB12" s="96">
        <f t="shared" si="12"/>
        <v>0</v>
      </c>
    </row>
    <row r="13" spans="1:28">
      <c r="B13" s="45" t="s">
        <v>70</v>
      </c>
      <c r="C13" s="36">
        <v>0</v>
      </c>
      <c r="D13" s="213">
        <v>0</v>
      </c>
      <c r="E13" s="7"/>
      <c r="F13" s="38">
        <v>0</v>
      </c>
      <c r="G13" s="113">
        <f t="shared" si="0"/>
        <v>0</v>
      </c>
      <c r="H13" s="38">
        <v>0</v>
      </c>
      <c r="I13" s="113">
        <f t="shared" si="6"/>
        <v>0</v>
      </c>
      <c r="J13" s="39">
        <v>0</v>
      </c>
      <c r="K13" s="113">
        <f t="shared" si="1"/>
        <v>0</v>
      </c>
      <c r="L13" s="38"/>
      <c r="M13" s="113">
        <f t="shared" si="7"/>
        <v>0</v>
      </c>
      <c r="N13" s="39">
        <v>0</v>
      </c>
      <c r="O13" s="113">
        <f t="shared" si="8"/>
        <v>0</v>
      </c>
      <c r="P13" s="38"/>
      <c r="Q13" s="114">
        <f t="shared" si="9"/>
        <v>0</v>
      </c>
      <c r="R13" s="61">
        <v>0</v>
      </c>
      <c r="S13" s="113">
        <f t="shared" si="2"/>
        <v>0</v>
      </c>
      <c r="T13" s="38">
        <v>0</v>
      </c>
      <c r="U13" s="113">
        <f t="shared" si="10"/>
        <v>0</v>
      </c>
      <c r="V13" s="39">
        <v>0</v>
      </c>
      <c r="W13" s="113">
        <f t="shared" si="3"/>
        <v>0</v>
      </c>
      <c r="X13" s="38"/>
      <c r="Y13" s="113">
        <f t="shared" si="11"/>
        <v>0</v>
      </c>
      <c r="Z13" s="96">
        <f t="shared" si="4"/>
        <v>0</v>
      </c>
      <c r="AA13" s="96"/>
      <c r="AB13" s="96"/>
    </row>
    <row r="14" spans="1:28">
      <c r="B14" s="45" t="s">
        <v>70</v>
      </c>
      <c r="C14" s="36">
        <v>0</v>
      </c>
      <c r="D14" s="213">
        <v>0</v>
      </c>
      <c r="E14" s="7"/>
      <c r="F14" s="38">
        <v>0</v>
      </c>
      <c r="G14" s="113">
        <f t="shared" si="0"/>
        <v>0</v>
      </c>
      <c r="H14" s="38">
        <v>0</v>
      </c>
      <c r="I14" s="113">
        <f t="shared" si="6"/>
        <v>0</v>
      </c>
      <c r="J14" s="39">
        <v>0</v>
      </c>
      <c r="K14" s="113">
        <f t="shared" si="1"/>
        <v>0</v>
      </c>
      <c r="L14" s="38"/>
      <c r="M14" s="113">
        <f t="shared" si="7"/>
        <v>0</v>
      </c>
      <c r="N14" s="211">
        <v>0</v>
      </c>
      <c r="O14" s="113">
        <f t="shared" si="8"/>
        <v>0</v>
      </c>
      <c r="P14" s="38"/>
      <c r="Q14" s="114">
        <f t="shared" si="9"/>
        <v>0</v>
      </c>
      <c r="R14" s="61">
        <v>0</v>
      </c>
      <c r="S14" s="113">
        <f t="shared" si="2"/>
        <v>0</v>
      </c>
      <c r="T14" s="38">
        <v>0</v>
      </c>
      <c r="U14" s="113">
        <f t="shared" si="10"/>
        <v>0</v>
      </c>
      <c r="V14" s="39">
        <v>0</v>
      </c>
      <c r="W14" s="113">
        <f t="shared" si="3"/>
        <v>0</v>
      </c>
      <c r="X14" s="38"/>
      <c r="Y14" s="113">
        <f t="shared" si="11"/>
        <v>0</v>
      </c>
      <c r="Z14" s="96">
        <f t="shared" si="4"/>
        <v>0</v>
      </c>
      <c r="AA14" s="96"/>
      <c r="AB14" s="96"/>
    </row>
    <row r="15" spans="1:28">
      <c r="B15" s="45" t="s">
        <v>70</v>
      </c>
      <c r="C15" s="36">
        <v>0</v>
      </c>
      <c r="D15" s="213">
        <v>0</v>
      </c>
      <c r="E15" s="7"/>
      <c r="F15" s="38">
        <v>0</v>
      </c>
      <c r="G15" s="113">
        <f t="shared" si="0"/>
        <v>0</v>
      </c>
      <c r="H15" s="38">
        <v>0</v>
      </c>
      <c r="I15" s="113">
        <f t="shared" si="6"/>
        <v>0</v>
      </c>
      <c r="J15" s="39">
        <v>0</v>
      </c>
      <c r="K15" s="113">
        <f t="shared" si="1"/>
        <v>0</v>
      </c>
      <c r="L15" s="38">
        <v>0</v>
      </c>
      <c r="M15" s="113">
        <f t="shared" si="7"/>
        <v>0</v>
      </c>
      <c r="N15" s="39">
        <v>0</v>
      </c>
      <c r="O15" s="113">
        <f t="shared" si="8"/>
        <v>0</v>
      </c>
      <c r="P15" s="38">
        <v>0</v>
      </c>
      <c r="Q15" s="114">
        <f t="shared" si="9"/>
        <v>0</v>
      </c>
      <c r="R15" s="61">
        <v>0</v>
      </c>
      <c r="S15" s="113">
        <f t="shared" si="2"/>
        <v>0</v>
      </c>
      <c r="T15" s="38">
        <v>0</v>
      </c>
      <c r="U15" s="113">
        <f t="shared" si="10"/>
        <v>0</v>
      </c>
      <c r="V15" s="39">
        <v>0</v>
      </c>
      <c r="W15" s="113">
        <f t="shared" si="3"/>
        <v>0</v>
      </c>
      <c r="X15" s="38">
        <v>0</v>
      </c>
      <c r="Y15" s="113">
        <f t="shared" si="11"/>
        <v>0</v>
      </c>
      <c r="Z15" s="96">
        <f t="shared" si="4"/>
        <v>0</v>
      </c>
      <c r="AA15" s="96">
        <f t="shared" si="5"/>
        <v>0</v>
      </c>
      <c r="AB15" s="96">
        <f t="shared" si="12"/>
        <v>0</v>
      </c>
    </row>
    <row r="16" spans="1:28">
      <c r="B16" s="45" t="s">
        <v>59</v>
      </c>
      <c r="C16" s="36">
        <v>0</v>
      </c>
      <c r="D16" s="213">
        <v>0</v>
      </c>
      <c r="E16" s="7"/>
      <c r="F16" s="38">
        <v>0</v>
      </c>
      <c r="G16" s="113">
        <f t="shared" si="0"/>
        <v>0</v>
      </c>
      <c r="H16" s="38">
        <v>0</v>
      </c>
      <c r="I16" s="113">
        <f t="shared" si="6"/>
        <v>0</v>
      </c>
      <c r="J16" s="39">
        <v>0</v>
      </c>
      <c r="K16" s="113">
        <f t="shared" si="1"/>
        <v>0</v>
      </c>
      <c r="L16" s="38"/>
      <c r="M16" s="113">
        <f t="shared" si="7"/>
        <v>0</v>
      </c>
      <c r="N16" s="39">
        <v>0</v>
      </c>
      <c r="O16" s="113">
        <f t="shared" si="8"/>
        <v>0</v>
      </c>
      <c r="P16" s="38"/>
      <c r="Q16" s="114">
        <f t="shared" si="9"/>
        <v>0</v>
      </c>
      <c r="R16" s="61">
        <v>0</v>
      </c>
      <c r="S16" s="113">
        <f t="shared" si="2"/>
        <v>0</v>
      </c>
      <c r="T16" s="38">
        <v>0</v>
      </c>
      <c r="U16" s="113">
        <f t="shared" si="10"/>
        <v>0</v>
      </c>
      <c r="V16" s="39">
        <v>0</v>
      </c>
      <c r="W16" s="113">
        <f t="shared" si="3"/>
        <v>0</v>
      </c>
      <c r="X16" s="38"/>
      <c r="Y16" s="113">
        <f t="shared" si="11"/>
        <v>0</v>
      </c>
      <c r="Z16" s="96">
        <f t="shared" si="4"/>
        <v>0</v>
      </c>
      <c r="AA16" s="96"/>
      <c r="AB16" s="96">
        <f t="shared" si="12"/>
        <v>0</v>
      </c>
    </row>
    <row r="17" spans="2:28">
      <c r="B17" s="45" t="s">
        <v>59</v>
      </c>
      <c r="C17" s="36">
        <v>0</v>
      </c>
      <c r="D17" s="213">
        <v>0</v>
      </c>
      <c r="E17" s="7"/>
      <c r="F17" s="38">
        <v>0</v>
      </c>
      <c r="G17" s="113">
        <f t="shared" si="0"/>
        <v>0</v>
      </c>
      <c r="H17" s="38">
        <v>0</v>
      </c>
      <c r="I17" s="113">
        <f t="shared" si="6"/>
        <v>0</v>
      </c>
      <c r="J17" s="39">
        <v>0</v>
      </c>
      <c r="K17" s="113">
        <f t="shared" si="1"/>
        <v>0</v>
      </c>
      <c r="L17" s="38"/>
      <c r="M17" s="113">
        <f t="shared" si="7"/>
        <v>0</v>
      </c>
      <c r="N17" s="39">
        <v>0</v>
      </c>
      <c r="O17" s="113">
        <f t="shared" si="8"/>
        <v>0</v>
      </c>
      <c r="P17" s="38"/>
      <c r="Q17" s="114">
        <f t="shared" si="9"/>
        <v>0</v>
      </c>
      <c r="R17" s="61">
        <v>0</v>
      </c>
      <c r="S17" s="113">
        <f t="shared" si="2"/>
        <v>0</v>
      </c>
      <c r="T17" s="38">
        <v>0</v>
      </c>
      <c r="U17" s="113">
        <f t="shared" si="10"/>
        <v>0</v>
      </c>
      <c r="V17" s="39">
        <v>0</v>
      </c>
      <c r="W17" s="113">
        <f t="shared" si="3"/>
        <v>0</v>
      </c>
      <c r="X17" s="38"/>
      <c r="Y17" s="113">
        <f t="shared" si="11"/>
        <v>0</v>
      </c>
      <c r="Z17" s="96">
        <f t="shared" si="4"/>
        <v>0</v>
      </c>
      <c r="AA17" s="96"/>
      <c r="AB17" s="96"/>
    </row>
    <row r="18" spans="2:28">
      <c r="B18" s="45" t="s">
        <v>71</v>
      </c>
      <c r="C18" s="36">
        <v>0</v>
      </c>
      <c r="D18" s="213">
        <v>0</v>
      </c>
      <c r="E18" s="7"/>
      <c r="F18" s="38">
        <v>0</v>
      </c>
      <c r="G18" s="113">
        <f t="shared" si="0"/>
        <v>0</v>
      </c>
      <c r="H18" s="38">
        <v>0</v>
      </c>
      <c r="I18" s="113">
        <f t="shared" ref="I18:I20" si="13">ROUND(C18*H18/12,0)</f>
        <v>0</v>
      </c>
      <c r="J18" s="39">
        <v>0</v>
      </c>
      <c r="K18" s="113">
        <f t="shared" si="1"/>
        <v>0</v>
      </c>
      <c r="L18" s="38">
        <v>0</v>
      </c>
      <c r="M18" s="113">
        <f t="shared" si="7"/>
        <v>0</v>
      </c>
      <c r="N18" s="39">
        <v>0</v>
      </c>
      <c r="O18" s="113">
        <f t="shared" si="8"/>
        <v>0</v>
      </c>
      <c r="P18" s="38">
        <v>0</v>
      </c>
      <c r="Q18" s="114">
        <f t="shared" si="9"/>
        <v>0</v>
      </c>
      <c r="R18" s="61">
        <v>0</v>
      </c>
      <c r="S18" s="113">
        <f t="shared" si="2"/>
        <v>0</v>
      </c>
      <c r="T18" s="38">
        <v>0</v>
      </c>
      <c r="U18" s="113">
        <f t="shared" si="10"/>
        <v>0</v>
      </c>
      <c r="V18" s="39">
        <v>0</v>
      </c>
      <c r="W18" s="113">
        <f t="shared" si="3"/>
        <v>0</v>
      </c>
      <c r="X18" s="38">
        <v>0</v>
      </c>
      <c r="Y18" s="113">
        <f t="shared" si="11"/>
        <v>0</v>
      </c>
      <c r="Z18" s="96">
        <f t="shared" si="4"/>
        <v>0</v>
      </c>
      <c r="AA18" s="96">
        <f t="shared" si="5"/>
        <v>0</v>
      </c>
      <c r="AB18" s="96">
        <f t="shared" si="12"/>
        <v>0</v>
      </c>
    </row>
    <row r="19" spans="2:28">
      <c r="B19" s="45" t="s">
        <v>83</v>
      </c>
      <c r="C19" s="36">
        <v>0</v>
      </c>
      <c r="D19" s="213">
        <v>0</v>
      </c>
      <c r="E19" s="7"/>
      <c r="F19" s="38">
        <v>0</v>
      </c>
      <c r="G19" s="113">
        <f t="shared" si="0"/>
        <v>0</v>
      </c>
      <c r="H19" s="38">
        <v>0</v>
      </c>
      <c r="I19" s="113">
        <f t="shared" si="13"/>
        <v>0</v>
      </c>
      <c r="J19" s="39">
        <v>0</v>
      </c>
      <c r="K19" s="113">
        <f t="shared" si="1"/>
        <v>0</v>
      </c>
      <c r="L19" s="38">
        <v>0</v>
      </c>
      <c r="M19" s="113">
        <f t="shared" si="7"/>
        <v>0</v>
      </c>
      <c r="N19" s="39">
        <v>0</v>
      </c>
      <c r="O19" s="113">
        <f t="shared" si="8"/>
        <v>0</v>
      </c>
      <c r="P19" s="38">
        <v>0</v>
      </c>
      <c r="Q19" s="114">
        <f t="shared" si="9"/>
        <v>0</v>
      </c>
      <c r="R19" s="212">
        <v>0</v>
      </c>
      <c r="S19" s="113">
        <f t="shared" si="2"/>
        <v>0</v>
      </c>
      <c r="T19" s="38">
        <v>0</v>
      </c>
      <c r="U19" s="113">
        <f t="shared" si="10"/>
        <v>0</v>
      </c>
      <c r="V19" s="39">
        <v>0</v>
      </c>
      <c r="W19" s="113">
        <f t="shared" si="3"/>
        <v>0</v>
      </c>
      <c r="X19" s="38">
        <v>0</v>
      </c>
      <c r="Y19" s="113">
        <f t="shared" si="11"/>
        <v>0</v>
      </c>
      <c r="Z19" s="96">
        <f t="shared" si="4"/>
        <v>0</v>
      </c>
      <c r="AA19" s="96">
        <f t="shared" si="5"/>
        <v>0</v>
      </c>
      <c r="AB19" s="96">
        <f t="shared" si="12"/>
        <v>0</v>
      </c>
    </row>
    <row r="20" spans="2:28">
      <c r="B20" s="45" t="s">
        <v>20</v>
      </c>
      <c r="C20" s="36">
        <v>0</v>
      </c>
      <c r="D20" s="213">
        <v>0</v>
      </c>
      <c r="E20" s="7"/>
      <c r="F20" s="38">
        <v>0</v>
      </c>
      <c r="G20" s="113">
        <f t="shared" si="0"/>
        <v>0</v>
      </c>
      <c r="H20" s="38">
        <v>0</v>
      </c>
      <c r="I20" s="113">
        <f t="shared" si="13"/>
        <v>0</v>
      </c>
      <c r="J20" s="39">
        <v>0</v>
      </c>
      <c r="K20" s="113">
        <f t="shared" si="1"/>
        <v>0</v>
      </c>
      <c r="L20" s="38">
        <v>0</v>
      </c>
      <c r="M20" s="113">
        <f t="shared" si="7"/>
        <v>0</v>
      </c>
      <c r="N20" s="39">
        <v>0</v>
      </c>
      <c r="O20" s="113">
        <f t="shared" si="8"/>
        <v>0</v>
      </c>
      <c r="P20" s="38">
        <v>0</v>
      </c>
      <c r="Q20" s="114">
        <f t="shared" ref="Q20" si="14">ROUND((C20*P20/12)+((C20*P20/12)*D20)+PRODUCT((C20*P20/12)+((C20*P20/12)*D20))*D20,0)</f>
        <v>0</v>
      </c>
      <c r="R20" s="61">
        <v>0</v>
      </c>
      <c r="S20" s="113">
        <f t="shared" si="2"/>
        <v>0</v>
      </c>
      <c r="T20" s="38">
        <v>0</v>
      </c>
      <c r="U20" s="113">
        <f t="shared" ref="U20" si="15">ROUND((C20*T20/12)+((C20*T20/12)*D20)+PRODUCT(((C20*T20/12)+((C20*T20/12)*D20))*D20)+PRODUCT(((C20*T20/12)+((C20*T20/12)*D20)+(((C20*T20/12)+(C20*T20/12)*D20)*D20)))*D20,0)</f>
        <v>0</v>
      </c>
      <c r="V20" s="211">
        <v>0</v>
      </c>
      <c r="W20" s="113">
        <f t="shared" si="3"/>
        <v>0</v>
      </c>
      <c r="X20" s="38">
        <v>0</v>
      </c>
      <c r="Y20" s="113">
        <f t="shared" si="11"/>
        <v>0</v>
      </c>
      <c r="Z20" s="96">
        <f t="shared" si="4"/>
        <v>0</v>
      </c>
      <c r="AA20" s="96">
        <f t="shared" si="5"/>
        <v>0</v>
      </c>
      <c r="AB20" s="96">
        <f t="shared" si="12"/>
        <v>0</v>
      </c>
    </row>
    <row r="21" spans="2:28">
      <c r="B21" s="45" t="s">
        <v>69</v>
      </c>
      <c r="C21" s="206">
        <v>0</v>
      </c>
      <c r="D21" s="213">
        <v>0</v>
      </c>
      <c r="E21" s="7"/>
      <c r="F21" s="38">
        <v>0</v>
      </c>
      <c r="G21" s="113">
        <f>ROUND(C21*F21/12,0)</f>
        <v>0</v>
      </c>
      <c r="H21" s="38">
        <v>0</v>
      </c>
      <c r="I21" s="113">
        <f>ROUND(C21*H21/12,0)</f>
        <v>0</v>
      </c>
      <c r="J21" s="39">
        <v>0</v>
      </c>
      <c r="K21" s="113">
        <f>ROUND((C21*J21/12)+((C21*J21/12)*D21),0)</f>
        <v>0</v>
      </c>
      <c r="L21" s="38">
        <v>0</v>
      </c>
      <c r="M21" s="113">
        <f t="shared" si="7"/>
        <v>0</v>
      </c>
      <c r="N21" s="39">
        <v>0</v>
      </c>
      <c r="O21" s="113">
        <f>ROUND((C21*N21/12)+((C21*N21/12)*D21)+PRODUCT((C21*N21/12)+((C21*N21/12)*D21))*D21,0)</f>
        <v>0</v>
      </c>
      <c r="P21" s="38">
        <v>0</v>
      </c>
      <c r="Q21" s="114">
        <f>ROUND((C21*P21/12)+((C21*P21/12)*D21)+PRODUCT((C21*P21/12)+((C21*P21/12)*D21))*D21,0)</f>
        <v>0</v>
      </c>
      <c r="R21" s="61">
        <v>0</v>
      </c>
      <c r="S21" s="113">
        <f>ROUND((C21*R21/12)+((C21*R21/12)*D21)+PRODUCT(((C21*R21/12)+((C21*R21/12)*D21))*D21)+PRODUCT(((C21*R21/12)+((C21*R21/12)*D21)+(((C21*R21/12)+(C21*R21/12)*D21)*D21)))*D21,0)</f>
        <v>0</v>
      </c>
      <c r="T21" s="38">
        <v>0</v>
      </c>
      <c r="U21" s="113">
        <f>ROUND((C21*T21/12)+((C21*T21/12)*D21)+PRODUCT(((C21*T21/12)+((C21*T21/12)*D21))*D21)+PRODUCT(((C21*T21/12)+((C21*T21/12)*D21)+(((C21*T21/12)+(C21*T21/12)*D21)*D21)))*D21,0)</f>
        <v>0</v>
      </c>
      <c r="V21" s="39">
        <v>0</v>
      </c>
      <c r="W21" s="113">
        <f>ROUND(((C21*V21/12)+((C21*V21/12)*D21)+PRODUCT(((C21*V21/12)+((C21*V21/12)*D21))*D21)+PRODUCT(((C21*V21/12)+((C21*V21/12)*D21)+(((C21*V21/12)+(C21*V21/12)*D21)*D21)))*D21)+PRODUCT(((C21*V21/12)+((C21*V21/12)*D21)+(((C21*V21/12)+(C21*V21/12)*D21)*D21)+(((C21*V21/12)+((C21*V21/12)*D21)*D21)*D21)))*D21,0)</f>
        <v>0</v>
      </c>
      <c r="X21" s="38">
        <v>0</v>
      </c>
      <c r="Y21" s="113">
        <f t="shared" si="11"/>
        <v>0</v>
      </c>
      <c r="Z21" s="96">
        <f>SUM(G21+K21+O21+S21+W21)</f>
        <v>0</v>
      </c>
      <c r="AA21" s="96"/>
      <c r="AB21" s="96"/>
    </row>
    <row r="22" spans="2:28" s="5" customFormat="1">
      <c r="B22" s="24" t="s">
        <v>25</v>
      </c>
      <c r="C22" s="7"/>
      <c r="D22" s="7"/>
      <c r="E22" s="7"/>
      <c r="F22" s="28"/>
      <c r="G22" s="51">
        <f>SUM(G10:G21)</f>
        <v>0</v>
      </c>
      <c r="H22" s="51"/>
      <c r="I22" s="51">
        <f>SUM(I10:I20)</f>
        <v>0</v>
      </c>
      <c r="J22" s="33"/>
      <c r="K22" s="51">
        <f>SUM(K10:K21)</f>
        <v>0</v>
      </c>
      <c r="L22" s="51"/>
      <c r="M22" s="51">
        <f>SUM(M10:M20)</f>
        <v>0</v>
      </c>
      <c r="N22" s="33"/>
      <c r="O22" s="51">
        <f>SUM(O10:O21)</f>
        <v>0</v>
      </c>
      <c r="P22" s="51"/>
      <c r="Q22" s="57">
        <f>SUM(Q10:Q20)</f>
        <v>0</v>
      </c>
      <c r="R22" s="28"/>
      <c r="S22" s="49">
        <f>SUM(S10:S21)</f>
        <v>0</v>
      </c>
      <c r="T22" s="49"/>
      <c r="U22" s="56">
        <f>SUM(U10:U20)</f>
        <v>0</v>
      </c>
      <c r="V22" s="28"/>
      <c r="W22" s="51">
        <f>SUM(W10:W21)</f>
        <v>0</v>
      </c>
      <c r="X22" s="49"/>
      <c r="Y22" s="57">
        <f>SUM(Y10:Y20)</f>
        <v>0</v>
      </c>
      <c r="Z22" s="25">
        <f>SUM(Z10:Z21)</f>
        <v>0</v>
      </c>
      <c r="AA22" s="25">
        <f>SUM(AA10:AA20)</f>
        <v>0</v>
      </c>
      <c r="AB22" s="55">
        <f t="shared" si="12"/>
        <v>0</v>
      </c>
    </row>
    <row r="23" spans="2:28">
      <c r="B23" s="88"/>
      <c r="C23" s="89"/>
      <c r="D23" s="89"/>
      <c r="E23" s="89"/>
      <c r="F23" s="90"/>
      <c r="G23" s="113"/>
      <c r="H23" s="115"/>
      <c r="I23" s="115"/>
      <c r="J23" s="93"/>
      <c r="K23" s="113"/>
      <c r="L23" s="115"/>
      <c r="M23" s="115"/>
      <c r="N23" s="93"/>
      <c r="O23" s="113"/>
      <c r="P23" s="113"/>
      <c r="Q23" s="116"/>
      <c r="R23" s="90"/>
      <c r="S23" s="113"/>
      <c r="T23" s="115"/>
      <c r="U23" s="115"/>
      <c r="V23" s="93"/>
      <c r="W23" s="113"/>
      <c r="X23" s="115"/>
      <c r="Y23" s="116"/>
      <c r="Z23" s="117"/>
      <c r="AA23" s="117"/>
      <c r="AB23" s="117"/>
    </row>
    <row r="24" spans="2:28" s="125" customFormat="1" ht="13">
      <c r="B24" s="3" t="s">
        <v>18</v>
      </c>
      <c r="C24" s="118"/>
      <c r="D24" s="118"/>
      <c r="E24" s="118"/>
      <c r="F24" s="119"/>
      <c r="G24" s="120"/>
      <c r="H24" s="121"/>
      <c r="I24" s="121"/>
      <c r="J24" s="122"/>
      <c r="K24" s="120"/>
      <c r="L24" s="121"/>
      <c r="M24" s="121"/>
      <c r="N24" s="122"/>
      <c r="O24" s="120"/>
      <c r="P24" s="120"/>
      <c r="Q24" s="123"/>
      <c r="R24" s="119"/>
      <c r="S24" s="120"/>
      <c r="T24" s="121"/>
      <c r="U24" s="121"/>
      <c r="V24" s="122"/>
      <c r="W24" s="120"/>
      <c r="X24" s="121"/>
      <c r="Y24" s="123"/>
      <c r="Z24" s="124"/>
      <c r="AA24" s="124"/>
      <c r="AB24" s="117"/>
    </row>
    <row r="25" spans="2:28">
      <c r="B25" s="45" t="s">
        <v>8</v>
      </c>
      <c r="C25" s="7" t="s">
        <v>37</v>
      </c>
      <c r="D25" s="7"/>
      <c r="E25" s="37">
        <v>0</v>
      </c>
      <c r="F25" s="90"/>
      <c r="G25" s="113">
        <f t="shared" ref="G25:G36" si="16">ROUND(G10*E25,0)</f>
        <v>0</v>
      </c>
      <c r="H25" s="115"/>
      <c r="I25" s="113">
        <f>ROUND(I10*E25,0)</f>
        <v>0</v>
      </c>
      <c r="J25" s="93"/>
      <c r="K25" s="113">
        <f t="shared" ref="K25:K36" si="17">ROUND(K10*E25,0)</f>
        <v>0</v>
      </c>
      <c r="L25" s="115"/>
      <c r="M25" s="113">
        <f>ROUND(M10*E25,0)</f>
        <v>0</v>
      </c>
      <c r="N25" s="93"/>
      <c r="O25" s="113">
        <f t="shared" ref="O25:O36" si="18">ROUND(O10*E25,0)</f>
        <v>0</v>
      </c>
      <c r="P25" s="113"/>
      <c r="Q25" s="114">
        <f>ROUND(Q10*E25,0)</f>
        <v>0</v>
      </c>
      <c r="R25" s="90"/>
      <c r="S25" s="113">
        <f t="shared" ref="S25:S36" si="19">ROUND(S10*E25,0)</f>
        <v>0</v>
      </c>
      <c r="T25" s="115"/>
      <c r="U25" s="113">
        <f>ROUND(U10*E25,0)</f>
        <v>0</v>
      </c>
      <c r="V25" s="93"/>
      <c r="W25" s="113">
        <f t="shared" ref="W25:W33" si="20">ROUND(W10*E25,0)</f>
        <v>0</v>
      </c>
      <c r="X25" s="115"/>
      <c r="Y25" s="113">
        <f>ROUND(Y10*E25,0)</f>
        <v>0</v>
      </c>
      <c r="Z25" s="96">
        <f t="shared" ref="Z25:Z35" si="21">G25+K25+O25+S25+W25</f>
        <v>0</v>
      </c>
      <c r="AA25" s="96">
        <f>ROUND(I25+M25+Q25+U25+Y25,0)</f>
        <v>0</v>
      </c>
      <c r="AB25" s="96">
        <f t="shared" si="12"/>
        <v>0</v>
      </c>
    </row>
    <row r="26" spans="2:28">
      <c r="B26" s="45" t="s">
        <v>81</v>
      </c>
      <c r="C26" s="7" t="s">
        <v>37</v>
      </c>
      <c r="D26" s="7"/>
      <c r="E26" s="37">
        <v>0</v>
      </c>
      <c r="F26" s="90"/>
      <c r="G26" s="113">
        <f t="shared" si="16"/>
        <v>0</v>
      </c>
      <c r="H26" s="115"/>
      <c r="I26" s="113">
        <f>ROUND(I11*E26,0)</f>
        <v>0</v>
      </c>
      <c r="J26" s="93"/>
      <c r="K26" s="113">
        <f t="shared" si="17"/>
        <v>0</v>
      </c>
      <c r="L26" s="115"/>
      <c r="M26" s="113">
        <f t="shared" ref="M26:M33" si="22">ROUND(M11*E26,0)</f>
        <v>0</v>
      </c>
      <c r="N26" s="93"/>
      <c r="O26" s="113">
        <f t="shared" si="18"/>
        <v>0</v>
      </c>
      <c r="P26" s="113"/>
      <c r="Q26" s="114">
        <f t="shared" ref="Q26:Q34" si="23">ROUND(Q11*E26,0)</f>
        <v>0</v>
      </c>
      <c r="R26" s="90"/>
      <c r="S26" s="113">
        <f t="shared" si="19"/>
        <v>0</v>
      </c>
      <c r="T26" s="115"/>
      <c r="U26" s="113">
        <f t="shared" ref="U26:U33" si="24">ROUND(U11*E26,0)</f>
        <v>0</v>
      </c>
      <c r="V26" s="93"/>
      <c r="W26" s="113">
        <f t="shared" si="20"/>
        <v>0</v>
      </c>
      <c r="X26" s="115"/>
      <c r="Y26" s="113">
        <f t="shared" ref="Y26:Y29" si="25">ROUND(Y11*E26,0)</f>
        <v>0</v>
      </c>
      <c r="Z26" s="96">
        <f t="shared" si="21"/>
        <v>0</v>
      </c>
      <c r="AA26" s="96">
        <f>ROUND(I26+M26+Q26+U26+Y26,0)</f>
        <v>0</v>
      </c>
      <c r="AB26" s="96">
        <f t="shared" si="12"/>
        <v>0</v>
      </c>
    </row>
    <row r="27" spans="2:28">
      <c r="B27" s="45" t="s">
        <v>81</v>
      </c>
      <c r="C27" s="7" t="s">
        <v>37</v>
      </c>
      <c r="D27" s="7"/>
      <c r="E27" s="37">
        <v>0</v>
      </c>
      <c r="F27" s="90"/>
      <c r="G27" s="113">
        <f t="shared" si="16"/>
        <v>0</v>
      </c>
      <c r="H27" s="115"/>
      <c r="I27" s="113">
        <f t="shared" ref="I27:I33" si="26">ROUND(I12*E27,0)</f>
        <v>0</v>
      </c>
      <c r="J27" s="93"/>
      <c r="K27" s="113">
        <f t="shared" si="17"/>
        <v>0</v>
      </c>
      <c r="L27" s="115"/>
      <c r="M27" s="113">
        <f t="shared" si="22"/>
        <v>0</v>
      </c>
      <c r="N27" s="93"/>
      <c r="O27" s="113">
        <f t="shared" si="18"/>
        <v>0</v>
      </c>
      <c r="P27" s="113"/>
      <c r="Q27" s="114">
        <f t="shared" si="23"/>
        <v>0</v>
      </c>
      <c r="R27" s="90"/>
      <c r="S27" s="113">
        <f t="shared" si="19"/>
        <v>0</v>
      </c>
      <c r="T27" s="115"/>
      <c r="U27" s="113">
        <f t="shared" si="24"/>
        <v>0</v>
      </c>
      <c r="V27" s="93"/>
      <c r="W27" s="113">
        <f t="shared" si="20"/>
        <v>0</v>
      </c>
      <c r="X27" s="115"/>
      <c r="Y27" s="113">
        <f t="shared" si="25"/>
        <v>0</v>
      </c>
      <c r="Z27" s="96">
        <f t="shared" si="21"/>
        <v>0</v>
      </c>
      <c r="AA27" s="96"/>
      <c r="AB27" s="96">
        <f t="shared" si="12"/>
        <v>0</v>
      </c>
    </row>
    <row r="28" spans="2:28">
      <c r="B28" s="45" t="s">
        <v>81</v>
      </c>
      <c r="C28" s="7" t="s">
        <v>37</v>
      </c>
      <c r="D28" s="7"/>
      <c r="E28" s="37">
        <v>0</v>
      </c>
      <c r="F28" s="90"/>
      <c r="G28" s="113">
        <f t="shared" si="16"/>
        <v>0</v>
      </c>
      <c r="H28" s="115"/>
      <c r="I28" s="113">
        <f t="shared" si="26"/>
        <v>0</v>
      </c>
      <c r="J28" s="93"/>
      <c r="K28" s="113">
        <f t="shared" si="17"/>
        <v>0</v>
      </c>
      <c r="L28" s="115"/>
      <c r="M28" s="113">
        <f t="shared" si="22"/>
        <v>0</v>
      </c>
      <c r="N28" s="93"/>
      <c r="O28" s="113">
        <f t="shared" si="18"/>
        <v>0</v>
      </c>
      <c r="P28" s="113"/>
      <c r="Q28" s="114">
        <f t="shared" si="23"/>
        <v>0</v>
      </c>
      <c r="R28" s="90"/>
      <c r="S28" s="113">
        <f t="shared" si="19"/>
        <v>0</v>
      </c>
      <c r="T28" s="115"/>
      <c r="U28" s="113">
        <f t="shared" si="24"/>
        <v>0</v>
      </c>
      <c r="V28" s="93"/>
      <c r="W28" s="113">
        <f t="shared" si="20"/>
        <v>0</v>
      </c>
      <c r="X28" s="115"/>
      <c r="Y28" s="113">
        <f t="shared" si="25"/>
        <v>0</v>
      </c>
      <c r="Z28" s="96">
        <f t="shared" si="21"/>
        <v>0</v>
      </c>
      <c r="AA28" s="96"/>
      <c r="AB28" s="96"/>
    </row>
    <row r="29" spans="2:28">
      <c r="B29" s="45" t="s">
        <v>81</v>
      </c>
      <c r="C29" s="7" t="s">
        <v>37</v>
      </c>
      <c r="D29" s="7"/>
      <c r="E29" s="37">
        <v>0</v>
      </c>
      <c r="F29" s="90"/>
      <c r="G29" s="113">
        <f t="shared" si="16"/>
        <v>0</v>
      </c>
      <c r="H29" s="115"/>
      <c r="I29" s="113">
        <f t="shared" si="26"/>
        <v>0</v>
      </c>
      <c r="J29" s="93"/>
      <c r="K29" s="113">
        <f t="shared" si="17"/>
        <v>0</v>
      </c>
      <c r="L29" s="115"/>
      <c r="M29" s="113">
        <f t="shared" si="22"/>
        <v>0</v>
      </c>
      <c r="N29" s="93"/>
      <c r="O29" s="113">
        <f t="shared" si="18"/>
        <v>0</v>
      </c>
      <c r="P29" s="113"/>
      <c r="Q29" s="114">
        <f t="shared" si="23"/>
        <v>0</v>
      </c>
      <c r="R29" s="90"/>
      <c r="S29" s="113">
        <f t="shared" si="19"/>
        <v>0</v>
      </c>
      <c r="T29" s="115"/>
      <c r="U29" s="113">
        <f t="shared" si="24"/>
        <v>0</v>
      </c>
      <c r="V29" s="93"/>
      <c r="W29" s="113">
        <f t="shared" si="20"/>
        <v>0</v>
      </c>
      <c r="X29" s="115"/>
      <c r="Y29" s="113">
        <f t="shared" si="25"/>
        <v>0</v>
      </c>
      <c r="Z29" s="96">
        <f t="shared" si="21"/>
        <v>0</v>
      </c>
      <c r="AA29" s="96"/>
      <c r="AB29" s="96"/>
    </row>
    <row r="30" spans="2:28">
      <c r="B30" s="45" t="s">
        <v>1</v>
      </c>
      <c r="C30" s="7" t="s">
        <v>37</v>
      </c>
      <c r="D30" s="7"/>
      <c r="E30" s="37">
        <v>0</v>
      </c>
      <c r="F30" s="90"/>
      <c r="G30" s="113">
        <f t="shared" si="16"/>
        <v>0</v>
      </c>
      <c r="H30" s="115"/>
      <c r="I30" s="113">
        <f t="shared" si="26"/>
        <v>0</v>
      </c>
      <c r="J30" s="93"/>
      <c r="K30" s="113">
        <f t="shared" si="17"/>
        <v>0</v>
      </c>
      <c r="L30" s="115"/>
      <c r="M30" s="113">
        <f t="shared" si="22"/>
        <v>0</v>
      </c>
      <c r="N30" s="93"/>
      <c r="O30" s="113">
        <f t="shared" si="18"/>
        <v>0</v>
      </c>
      <c r="P30" s="113"/>
      <c r="Q30" s="114">
        <f t="shared" si="23"/>
        <v>0</v>
      </c>
      <c r="R30" s="90"/>
      <c r="S30" s="113">
        <f t="shared" si="19"/>
        <v>0</v>
      </c>
      <c r="T30" s="115"/>
      <c r="U30" s="113">
        <f t="shared" si="24"/>
        <v>0</v>
      </c>
      <c r="V30" s="93"/>
      <c r="W30" s="113">
        <f t="shared" si="20"/>
        <v>0</v>
      </c>
      <c r="X30" s="115"/>
      <c r="Y30" s="113">
        <f>ROUND(Y15*E30,0)</f>
        <v>0</v>
      </c>
      <c r="Z30" s="96">
        <f t="shared" si="21"/>
        <v>0</v>
      </c>
      <c r="AA30" s="96">
        <f>ROUND(I30+M30+Q30+U30+Y30,0)</f>
        <v>0</v>
      </c>
      <c r="AB30" s="96">
        <f t="shared" si="12"/>
        <v>0</v>
      </c>
    </row>
    <row r="31" spans="2:28">
      <c r="B31" s="45" t="s">
        <v>1</v>
      </c>
      <c r="C31" s="7" t="s">
        <v>37</v>
      </c>
      <c r="D31" s="7"/>
      <c r="E31" s="37">
        <v>0</v>
      </c>
      <c r="F31" s="90"/>
      <c r="G31" s="113">
        <f t="shared" si="16"/>
        <v>0</v>
      </c>
      <c r="H31" s="115"/>
      <c r="I31" s="113">
        <f t="shared" si="26"/>
        <v>0</v>
      </c>
      <c r="J31" s="93"/>
      <c r="K31" s="113">
        <f t="shared" si="17"/>
        <v>0</v>
      </c>
      <c r="L31" s="115"/>
      <c r="M31" s="113">
        <f t="shared" si="22"/>
        <v>0</v>
      </c>
      <c r="N31" s="93"/>
      <c r="O31" s="113">
        <f t="shared" si="18"/>
        <v>0</v>
      </c>
      <c r="P31" s="113"/>
      <c r="Q31" s="114">
        <f t="shared" si="23"/>
        <v>0</v>
      </c>
      <c r="R31" s="90"/>
      <c r="S31" s="113">
        <f t="shared" si="19"/>
        <v>0</v>
      </c>
      <c r="T31" s="115"/>
      <c r="U31" s="113">
        <f t="shared" si="24"/>
        <v>0</v>
      </c>
      <c r="V31" s="93"/>
      <c r="W31" s="113">
        <f t="shared" si="20"/>
        <v>0</v>
      </c>
      <c r="X31" s="115"/>
      <c r="Y31" s="113">
        <f>ROUND(Y18*E31,0)</f>
        <v>0</v>
      </c>
      <c r="Z31" s="96">
        <f t="shared" si="21"/>
        <v>0</v>
      </c>
      <c r="AA31" s="96">
        <f>ROUND(I31+M31+Q31+U31+Y31,0)</f>
        <v>0</v>
      </c>
      <c r="AB31" s="96">
        <f t="shared" si="12"/>
        <v>0</v>
      </c>
    </row>
    <row r="32" spans="2:28">
      <c r="B32" s="45" t="s">
        <v>1</v>
      </c>
      <c r="C32" s="7" t="s">
        <v>37</v>
      </c>
      <c r="D32" s="7"/>
      <c r="E32" s="37">
        <v>0</v>
      </c>
      <c r="F32" s="90"/>
      <c r="G32" s="113">
        <f t="shared" si="16"/>
        <v>0</v>
      </c>
      <c r="H32" s="115"/>
      <c r="I32" s="113">
        <f t="shared" si="26"/>
        <v>0</v>
      </c>
      <c r="J32" s="93"/>
      <c r="K32" s="113">
        <f t="shared" si="17"/>
        <v>0</v>
      </c>
      <c r="L32" s="115"/>
      <c r="M32" s="113">
        <f t="shared" si="22"/>
        <v>0</v>
      </c>
      <c r="N32" s="93"/>
      <c r="O32" s="113">
        <f t="shared" si="18"/>
        <v>0</v>
      </c>
      <c r="P32" s="113"/>
      <c r="Q32" s="114">
        <f t="shared" si="23"/>
        <v>0</v>
      </c>
      <c r="R32" s="90"/>
      <c r="S32" s="113">
        <f t="shared" si="19"/>
        <v>0</v>
      </c>
      <c r="T32" s="115"/>
      <c r="U32" s="113">
        <f t="shared" si="24"/>
        <v>0</v>
      </c>
      <c r="V32" s="93"/>
      <c r="W32" s="113">
        <f t="shared" si="20"/>
        <v>0</v>
      </c>
      <c r="X32" s="115"/>
      <c r="Y32" s="113">
        <f>ROUND(Y19*E32,0)</f>
        <v>0</v>
      </c>
      <c r="Z32" s="96">
        <f t="shared" si="21"/>
        <v>0</v>
      </c>
      <c r="AA32" s="96"/>
      <c r="AB32" s="96"/>
    </row>
    <row r="33" spans="1:28">
      <c r="B33" s="45" t="s">
        <v>22</v>
      </c>
      <c r="C33" s="23" t="s">
        <v>37</v>
      </c>
      <c r="D33" s="23"/>
      <c r="E33" s="37">
        <v>0</v>
      </c>
      <c r="F33" s="90"/>
      <c r="G33" s="113">
        <f t="shared" si="16"/>
        <v>0</v>
      </c>
      <c r="H33" s="115"/>
      <c r="I33" s="113">
        <f t="shared" si="26"/>
        <v>0</v>
      </c>
      <c r="J33" s="93"/>
      <c r="K33" s="113">
        <f t="shared" si="17"/>
        <v>0</v>
      </c>
      <c r="L33" s="115"/>
      <c r="M33" s="113">
        <f t="shared" si="22"/>
        <v>0</v>
      </c>
      <c r="N33" s="93"/>
      <c r="O33" s="113">
        <f t="shared" si="18"/>
        <v>0</v>
      </c>
      <c r="P33" s="113"/>
      <c r="Q33" s="114">
        <f t="shared" si="23"/>
        <v>0</v>
      </c>
      <c r="R33" s="90"/>
      <c r="S33" s="113">
        <f t="shared" si="19"/>
        <v>0</v>
      </c>
      <c r="T33" s="115"/>
      <c r="U33" s="113">
        <f t="shared" si="24"/>
        <v>0</v>
      </c>
      <c r="V33" s="93"/>
      <c r="W33" s="113">
        <f t="shared" si="20"/>
        <v>0</v>
      </c>
      <c r="X33" s="115"/>
      <c r="Y33" s="113">
        <f>ROUND(Y19*E33,0)</f>
        <v>0</v>
      </c>
      <c r="Z33" s="96">
        <f>G33+K33+O33+S33+W33</f>
        <v>0</v>
      </c>
      <c r="AA33" s="96">
        <f>ROUND(I34+M34+Q34+U34+Y34,0)</f>
        <v>0</v>
      </c>
      <c r="AB33" s="96">
        <f>AA33+Z34</f>
        <v>0</v>
      </c>
    </row>
    <row r="34" spans="1:28">
      <c r="B34" s="45" t="s">
        <v>83</v>
      </c>
      <c r="C34" s="23" t="s">
        <v>37</v>
      </c>
      <c r="D34" s="89"/>
      <c r="E34" s="37">
        <v>0</v>
      </c>
      <c r="F34" s="90"/>
      <c r="G34" s="113">
        <f t="shared" si="16"/>
        <v>0</v>
      </c>
      <c r="H34" s="115"/>
      <c r="I34" s="113">
        <f>ROUND(I19*E33,0)</f>
        <v>0</v>
      </c>
      <c r="J34" s="93"/>
      <c r="K34" s="113">
        <f t="shared" si="17"/>
        <v>0</v>
      </c>
      <c r="L34" s="115"/>
      <c r="M34" s="113">
        <f>ROUND(M19*E33,0)</f>
        <v>0</v>
      </c>
      <c r="N34" s="93"/>
      <c r="O34" s="113">
        <f t="shared" si="18"/>
        <v>0</v>
      </c>
      <c r="P34" s="113"/>
      <c r="Q34" s="114">
        <f t="shared" si="23"/>
        <v>0</v>
      </c>
      <c r="R34" s="90"/>
      <c r="S34" s="113">
        <f t="shared" si="19"/>
        <v>0</v>
      </c>
      <c r="T34" s="115"/>
      <c r="U34" s="113">
        <f>ROUND(U19*E33,0)</f>
        <v>0</v>
      </c>
      <c r="V34" s="93"/>
      <c r="W34" s="113">
        <f>ROUND(W19*E34,0)</f>
        <v>0</v>
      </c>
      <c r="X34" s="115"/>
      <c r="Y34" s="113">
        <f>ROUND(Y19*E33,0)</f>
        <v>0</v>
      </c>
      <c r="Z34" s="96">
        <f t="shared" si="21"/>
        <v>0</v>
      </c>
      <c r="AA34" s="96">
        <f>ROUND(I35+M35+Q35+U35+Y35,0)</f>
        <v>0</v>
      </c>
      <c r="AB34" s="96">
        <f>AA34+Z35</f>
        <v>0</v>
      </c>
    </row>
    <row r="35" spans="1:28">
      <c r="B35" s="45" t="s">
        <v>20</v>
      </c>
      <c r="C35" s="23" t="s">
        <v>37</v>
      </c>
      <c r="D35" s="89"/>
      <c r="E35" s="37">
        <v>0</v>
      </c>
      <c r="F35" s="90"/>
      <c r="G35" s="113">
        <f t="shared" si="16"/>
        <v>0</v>
      </c>
      <c r="H35" s="115"/>
      <c r="I35" s="113">
        <f>ROUND(I20*E34,0)</f>
        <v>0</v>
      </c>
      <c r="J35" s="93"/>
      <c r="K35" s="113">
        <f t="shared" si="17"/>
        <v>0</v>
      </c>
      <c r="L35" s="115"/>
      <c r="M35" s="113">
        <f>ROUND(M20*E34,0)</f>
        <v>0</v>
      </c>
      <c r="N35" s="93"/>
      <c r="O35" s="113">
        <f t="shared" si="18"/>
        <v>0</v>
      </c>
      <c r="P35" s="113"/>
      <c r="Q35" s="114">
        <f>ROUND(Q20*E34,0)</f>
        <v>0</v>
      </c>
      <c r="R35" s="90"/>
      <c r="S35" s="113">
        <f t="shared" si="19"/>
        <v>0</v>
      </c>
      <c r="T35" s="115"/>
      <c r="U35" s="113">
        <f>ROUND(U20*E34,0)</f>
        <v>0</v>
      </c>
      <c r="V35" s="93"/>
      <c r="W35" s="113">
        <f>ROUND(W20*E35,0)</f>
        <v>0</v>
      </c>
      <c r="X35" s="115"/>
      <c r="Y35" s="113">
        <f>ROUND(Y20*E34,0)</f>
        <v>0</v>
      </c>
      <c r="Z35" s="96">
        <f t="shared" si="21"/>
        <v>0</v>
      </c>
      <c r="AA35" s="96" t="e">
        <f>ROUND(#REF!+#REF!+#REF!+#REF!+#REF!,0)</f>
        <v>#REF!</v>
      </c>
      <c r="AB35" s="96" t="e">
        <f>AA35+#REF!</f>
        <v>#REF!</v>
      </c>
    </row>
    <row r="36" spans="1:28">
      <c r="B36" s="45" t="s">
        <v>82</v>
      </c>
      <c r="C36" s="23" t="s">
        <v>37</v>
      </c>
      <c r="D36" s="89"/>
      <c r="E36" s="37">
        <v>0</v>
      </c>
      <c r="F36" s="90"/>
      <c r="G36" s="113">
        <f t="shared" si="16"/>
        <v>0</v>
      </c>
      <c r="H36" s="115"/>
      <c r="I36" s="113">
        <f>ROUND(I21*E35,0)</f>
        <v>0</v>
      </c>
      <c r="J36" s="93"/>
      <c r="K36" s="113">
        <f t="shared" si="17"/>
        <v>0</v>
      </c>
      <c r="L36" s="115"/>
      <c r="M36" s="113">
        <f>ROUND(M21*E35,0)</f>
        <v>0</v>
      </c>
      <c r="N36" s="93"/>
      <c r="O36" s="113">
        <f t="shared" si="18"/>
        <v>0</v>
      </c>
      <c r="P36" s="113"/>
      <c r="Q36" s="114">
        <f>ROUND(Q21*E35,0)</f>
        <v>0</v>
      </c>
      <c r="R36" s="90"/>
      <c r="S36" s="113">
        <f t="shared" si="19"/>
        <v>0</v>
      </c>
      <c r="T36" s="115"/>
      <c r="U36" s="113">
        <f>ROUND(U21*E35,0)</f>
        <v>0</v>
      </c>
      <c r="V36" s="93"/>
      <c r="W36" s="113">
        <f>ROUND(W21*E36,0)</f>
        <v>0</v>
      </c>
      <c r="X36" s="115"/>
      <c r="Y36" s="113">
        <f>ROUND(Y21*E35,0)</f>
        <v>0</v>
      </c>
      <c r="Z36" s="96">
        <f>G36+K36+O36+S36+W36</f>
        <v>0</v>
      </c>
      <c r="AA36" s="96"/>
      <c r="AB36" s="96"/>
    </row>
    <row r="37" spans="1:28" s="5" customFormat="1">
      <c r="B37" s="24" t="s">
        <v>26</v>
      </c>
      <c r="C37" s="7"/>
      <c r="D37" s="7"/>
      <c r="E37" s="7"/>
      <c r="F37" s="29"/>
      <c r="G37" s="51">
        <f>SUM(G25:G36)</f>
        <v>0</v>
      </c>
      <c r="H37" s="51"/>
      <c r="I37" s="51">
        <f>SUM(I25:I35)</f>
        <v>0</v>
      </c>
      <c r="J37" s="51"/>
      <c r="K37" s="51">
        <f>SUM(K25:K36)</f>
        <v>0</v>
      </c>
      <c r="L37" s="51"/>
      <c r="M37" s="51">
        <f>SUM(M25:M35)</f>
        <v>0</v>
      </c>
      <c r="N37" s="51"/>
      <c r="O37" s="51">
        <f>SUM(O25:O36)</f>
        <v>0</v>
      </c>
      <c r="P37" s="51"/>
      <c r="Q37" s="27">
        <f>SUM(Q25:Q35)</f>
        <v>0</v>
      </c>
      <c r="R37" s="51"/>
      <c r="S37" s="51">
        <f>SUM(S25:S36)</f>
        <v>0</v>
      </c>
      <c r="T37" s="51"/>
      <c r="U37" s="51">
        <f>SUM(U25:U35)</f>
        <v>0</v>
      </c>
      <c r="V37" s="51"/>
      <c r="W37" s="51">
        <f>SUM(W25:W36)</f>
        <v>0</v>
      </c>
      <c r="X37" s="51"/>
      <c r="Y37" s="51">
        <f>SUM(Y25:Y35)</f>
        <v>0</v>
      </c>
      <c r="Z37" s="25">
        <f>SUM(Z25:Z36)</f>
        <v>0</v>
      </c>
      <c r="AA37" s="25" t="e">
        <f>SUM(AA25:AA35)</f>
        <v>#REF!</v>
      </c>
      <c r="AB37" s="96" t="e">
        <f>AA37+Z37</f>
        <v>#REF!</v>
      </c>
    </row>
    <row r="38" spans="1:28">
      <c r="B38" s="3"/>
      <c r="C38" s="89"/>
      <c r="D38" s="89"/>
      <c r="E38" s="89"/>
      <c r="F38" s="90"/>
      <c r="G38" s="113"/>
      <c r="H38" s="115"/>
      <c r="I38" s="115"/>
      <c r="J38" s="93"/>
      <c r="K38" s="113"/>
      <c r="L38" s="115"/>
      <c r="M38" s="115"/>
      <c r="N38" s="93"/>
      <c r="O38" s="113"/>
      <c r="P38" s="113"/>
      <c r="Q38" s="116"/>
      <c r="R38" s="90"/>
      <c r="S38" s="113"/>
      <c r="T38" s="126"/>
      <c r="U38" s="115"/>
      <c r="V38" s="93"/>
      <c r="W38" s="113"/>
      <c r="X38" s="126"/>
      <c r="Y38" s="116"/>
      <c r="Z38" s="117"/>
      <c r="AA38" s="117"/>
      <c r="AB38" s="117"/>
    </row>
    <row r="39" spans="1:28" s="137" customFormat="1" ht="13">
      <c r="B39" s="127" t="s">
        <v>19</v>
      </c>
      <c r="C39" s="128"/>
      <c r="D39" s="128"/>
      <c r="E39" s="128"/>
      <c r="F39" s="129"/>
      <c r="G39" s="130">
        <f>G37+G22</f>
        <v>0</v>
      </c>
      <c r="H39" s="131"/>
      <c r="I39" s="130">
        <f>I37+I22</f>
        <v>0</v>
      </c>
      <c r="J39" s="132"/>
      <c r="K39" s="130">
        <f>K37+K22</f>
        <v>0</v>
      </c>
      <c r="L39" s="131"/>
      <c r="M39" s="130">
        <f>M37+M22</f>
        <v>0</v>
      </c>
      <c r="N39" s="132"/>
      <c r="O39" s="130">
        <f>O37+O22</f>
        <v>0</v>
      </c>
      <c r="P39" s="131"/>
      <c r="Q39" s="133">
        <f>Q37+Q22</f>
        <v>0</v>
      </c>
      <c r="R39" s="134"/>
      <c r="S39" s="130">
        <f>S37+S22</f>
        <v>0</v>
      </c>
      <c r="T39" s="131"/>
      <c r="U39" s="130">
        <f>U37+U22</f>
        <v>0</v>
      </c>
      <c r="V39" s="132"/>
      <c r="W39" s="130">
        <f>W37+W22</f>
        <v>0</v>
      </c>
      <c r="X39" s="135"/>
      <c r="Y39" s="133">
        <f>Y37+Y22</f>
        <v>0</v>
      </c>
      <c r="Z39" s="136">
        <f>Z37+Z22</f>
        <v>0</v>
      </c>
      <c r="AA39" s="136" t="e">
        <f>AA37+AA22</f>
        <v>#REF!</v>
      </c>
      <c r="AB39" s="55" t="e">
        <f>AA39+Z39</f>
        <v>#REF!</v>
      </c>
    </row>
    <row r="40" spans="1:28" s="137" customFormat="1" ht="13">
      <c r="B40" s="138"/>
      <c r="C40" s="139"/>
      <c r="D40" s="139"/>
      <c r="E40" s="139"/>
      <c r="F40" s="134"/>
      <c r="G40" s="131"/>
      <c r="H40" s="135"/>
      <c r="I40" s="135"/>
      <c r="J40" s="132"/>
      <c r="K40" s="131"/>
      <c r="L40" s="135"/>
      <c r="M40" s="135"/>
      <c r="N40" s="132"/>
      <c r="O40" s="131"/>
      <c r="P40" s="131"/>
      <c r="Q40" s="140"/>
      <c r="R40" s="134"/>
      <c r="S40" s="131"/>
      <c r="T40" s="135"/>
      <c r="U40" s="135"/>
      <c r="V40" s="132"/>
      <c r="W40" s="131"/>
      <c r="X40" s="135"/>
      <c r="Y40" s="140"/>
      <c r="Z40" s="141"/>
      <c r="AA40" s="141"/>
      <c r="AB40" s="117"/>
    </row>
    <row r="41" spans="1:28">
      <c r="B41" s="3" t="s">
        <v>58</v>
      </c>
      <c r="C41" s="89"/>
      <c r="D41" s="89"/>
      <c r="E41" s="89"/>
      <c r="F41" s="90"/>
      <c r="G41" s="113"/>
      <c r="H41" s="126"/>
      <c r="I41" s="115"/>
      <c r="J41" s="142"/>
      <c r="K41" s="113"/>
      <c r="L41" s="126"/>
      <c r="M41" s="115"/>
      <c r="N41" s="142"/>
      <c r="O41" s="113"/>
      <c r="P41" s="92"/>
      <c r="Q41" s="116"/>
      <c r="R41" s="143"/>
      <c r="S41" s="113"/>
      <c r="T41" s="126"/>
      <c r="U41" s="115"/>
      <c r="V41" s="142"/>
      <c r="W41" s="113"/>
      <c r="X41" s="126"/>
      <c r="Y41" s="116"/>
      <c r="Z41" s="117"/>
      <c r="AA41" s="117"/>
      <c r="AB41" s="117"/>
    </row>
    <row r="42" spans="1:28">
      <c r="B42" s="229" t="s">
        <v>72</v>
      </c>
      <c r="C42" s="228"/>
      <c r="D42" s="89"/>
      <c r="E42" s="89"/>
      <c r="F42" s="90"/>
      <c r="G42" s="144">
        <v>0</v>
      </c>
      <c r="H42" s="126"/>
      <c r="I42" s="145">
        <v>0</v>
      </c>
      <c r="J42" s="142"/>
      <c r="K42" s="146">
        <v>0</v>
      </c>
      <c r="L42" s="126"/>
      <c r="M42" s="145">
        <v>0</v>
      </c>
      <c r="N42" s="142"/>
      <c r="O42" s="146">
        <v>0</v>
      </c>
      <c r="P42" s="92"/>
      <c r="Q42" s="147">
        <v>0</v>
      </c>
      <c r="R42" s="143"/>
      <c r="S42" s="146">
        <v>0</v>
      </c>
      <c r="T42" s="126"/>
      <c r="U42" s="145">
        <v>0</v>
      </c>
      <c r="V42" s="142"/>
      <c r="W42" s="146">
        <v>0</v>
      </c>
      <c r="X42" s="126"/>
      <c r="Y42" s="147">
        <v>0</v>
      </c>
      <c r="Z42" s="96">
        <f>G42+K42+O42+S42+W42</f>
        <v>0</v>
      </c>
      <c r="AA42" s="96">
        <f>ROUND(I42+M42+Q42+U42+Y42,0)</f>
        <v>0</v>
      </c>
      <c r="AB42" s="96">
        <f>AA42+Z42</f>
        <v>0</v>
      </c>
    </row>
    <row r="43" spans="1:28">
      <c r="B43" s="234" t="s">
        <v>36</v>
      </c>
      <c r="C43" s="235"/>
      <c r="D43" s="89"/>
      <c r="E43" s="89"/>
      <c r="F43" s="90"/>
      <c r="G43" s="146">
        <v>0</v>
      </c>
      <c r="H43" s="126"/>
      <c r="I43" s="145">
        <v>0</v>
      </c>
      <c r="J43" s="142"/>
      <c r="K43" s="146">
        <v>0</v>
      </c>
      <c r="L43" s="126"/>
      <c r="M43" s="145">
        <v>0</v>
      </c>
      <c r="N43" s="142"/>
      <c r="O43" s="146">
        <v>0</v>
      </c>
      <c r="P43" s="92"/>
      <c r="Q43" s="147">
        <v>0</v>
      </c>
      <c r="R43" s="143"/>
      <c r="S43" s="146">
        <v>0</v>
      </c>
      <c r="T43" s="126"/>
      <c r="U43" s="145">
        <v>0</v>
      </c>
      <c r="V43" s="142"/>
      <c r="W43" s="146">
        <v>0</v>
      </c>
      <c r="X43" s="126"/>
      <c r="Y43" s="147">
        <v>0</v>
      </c>
      <c r="Z43" s="96">
        <f>G43+K43+O43+S43+W43</f>
        <v>0</v>
      </c>
      <c r="AA43" s="96">
        <f>ROUND(I43+M43+Q43+U43+Y43,0)</f>
        <v>0</v>
      </c>
      <c r="AB43" s="96">
        <f>AA43+Z43</f>
        <v>0</v>
      </c>
    </row>
    <row r="44" spans="1:28" s="15" customFormat="1" ht="13">
      <c r="B44" s="16" t="s">
        <v>47</v>
      </c>
      <c r="C44" s="18"/>
      <c r="D44" s="18"/>
      <c r="E44" s="18"/>
      <c r="F44" s="32"/>
      <c r="G44" s="53">
        <f>SUM(G42:G43)</f>
        <v>0</v>
      </c>
      <c r="H44" s="60"/>
      <c r="I44" s="53">
        <f>SUM(I42:I43)</f>
        <v>0</v>
      </c>
      <c r="J44" s="198"/>
      <c r="K44" s="53">
        <f>SUM(K42:K43)</f>
        <v>0</v>
      </c>
      <c r="L44" s="60"/>
      <c r="M44" s="53">
        <f>SUM(M42:M43)</f>
        <v>0</v>
      </c>
      <c r="N44" s="198"/>
      <c r="O44" s="53">
        <f>SUM(O42:O43)</f>
        <v>0</v>
      </c>
      <c r="P44" s="60"/>
      <c r="Q44" s="59">
        <f>SUM(Q42:Q43)</f>
        <v>0</v>
      </c>
      <c r="R44" s="199"/>
      <c r="S44" s="53">
        <f>SUM(S42:S43)</f>
        <v>0</v>
      </c>
      <c r="T44" s="60"/>
      <c r="U44" s="53">
        <f>SUM(U42:U43)</f>
        <v>0</v>
      </c>
      <c r="V44" s="198"/>
      <c r="W44" s="53">
        <f>SUM(W42:W43)</f>
        <v>0</v>
      </c>
      <c r="X44" s="63"/>
      <c r="Y44" s="59">
        <f>SUM(Y42:Y43)</f>
        <v>0</v>
      </c>
      <c r="Z44" s="19">
        <f>SUM(Z42:Z43)</f>
        <v>0</v>
      </c>
      <c r="AA44" s="19">
        <f>SUM(AA42:AA43)</f>
        <v>0</v>
      </c>
      <c r="AB44" s="55">
        <f>AA44+Z44</f>
        <v>0</v>
      </c>
    </row>
    <row r="45" spans="1:28">
      <c r="B45" s="88"/>
      <c r="C45" s="89"/>
      <c r="D45" s="89"/>
      <c r="E45" s="89"/>
      <c r="F45" s="90"/>
      <c r="G45" s="113"/>
      <c r="H45" s="126"/>
      <c r="I45" s="115"/>
      <c r="J45" s="142"/>
      <c r="K45" s="113"/>
      <c r="L45" s="126"/>
      <c r="M45" s="115"/>
      <c r="N45" s="142"/>
      <c r="O45" s="113"/>
      <c r="P45" s="92"/>
      <c r="Q45" s="116"/>
      <c r="R45" s="143"/>
      <c r="S45" s="113"/>
      <c r="T45" s="126"/>
      <c r="U45" s="115"/>
      <c r="V45" s="142"/>
      <c r="W45" s="113"/>
      <c r="X45" s="126"/>
      <c r="Y45" s="116"/>
      <c r="Z45" s="117"/>
      <c r="AA45" s="117"/>
      <c r="AB45" s="117"/>
    </row>
    <row r="46" spans="1:28" s="5" customFormat="1">
      <c r="B46" s="3" t="s">
        <v>56</v>
      </c>
      <c r="C46" s="4"/>
      <c r="D46" s="4"/>
      <c r="E46" s="4"/>
      <c r="F46" s="30"/>
      <c r="G46" s="52"/>
      <c r="H46" s="65"/>
      <c r="I46" s="50"/>
      <c r="J46" s="67"/>
      <c r="K46" s="52"/>
      <c r="L46" s="65"/>
      <c r="M46" s="50"/>
      <c r="N46" s="67"/>
      <c r="O46" s="52"/>
      <c r="P46" s="68"/>
      <c r="Q46" s="58"/>
      <c r="R46" s="70"/>
      <c r="S46" s="52"/>
      <c r="T46" s="65"/>
      <c r="U46" s="50"/>
      <c r="V46" s="67"/>
      <c r="W46" s="52"/>
      <c r="X46" s="65"/>
      <c r="Y46" s="58"/>
      <c r="Z46" s="22"/>
      <c r="AA46" s="22"/>
      <c r="AB46" s="117"/>
    </row>
    <row r="47" spans="1:28">
      <c r="A47" s="150"/>
      <c r="B47" s="229"/>
      <c r="C47" s="228"/>
      <c r="D47" s="89"/>
      <c r="E47" s="89"/>
      <c r="F47" s="90"/>
      <c r="G47" s="146">
        <v>0</v>
      </c>
      <c r="H47" s="126"/>
      <c r="I47" s="145">
        <v>0</v>
      </c>
      <c r="J47" s="142"/>
      <c r="K47" s="209">
        <v>0</v>
      </c>
      <c r="L47" s="126"/>
      <c r="M47" s="145">
        <v>0</v>
      </c>
      <c r="N47" s="142"/>
      <c r="O47" s="210">
        <v>0</v>
      </c>
      <c r="P47" s="92"/>
      <c r="Q47" s="147">
        <v>0</v>
      </c>
      <c r="R47" s="143"/>
      <c r="S47" s="146"/>
      <c r="T47" s="126"/>
      <c r="U47" s="145">
        <v>0</v>
      </c>
      <c r="V47" s="142"/>
      <c r="W47" s="146">
        <v>0</v>
      </c>
      <c r="X47" s="126"/>
      <c r="Y47" s="147">
        <v>0</v>
      </c>
      <c r="Z47" s="96">
        <f>G47+K47+O47+S47+W47</f>
        <v>0</v>
      </c>
      <c r="AA47" s="96">
        <f>ROUND(I47+M47+Q47+U47+Y47,0)</f>
        <v>0</v>
      </c>
      <c r="AB47" s="96">
        <f t="shared" ref="AB47:AB55" si="27">AA47+Z47</f>
        <v>0</v>
      </c>
    </row>
    <row r="48" spans="1:28">
      <c r="A48" s="150"/>
      <c r="B48" s="229"/>
      <c r="C48" s="228"/>
      <c r="D48" s="89"/>
      <c r="E48" s="89"/>
      <c r="F48" s="90"/>
      <c r="G48" s="146">
        <v>0</v>
      </c>
      <c r="H48" s="126"/>
      <c r="I48" s="145">
        <v>0</v>
      </c>
      <c r="J48" s="142"/>
      <c r="K48" s="209">
        <v>0</v>
      </c>
      <c r="L48" s="126"/>
      <c r="M48" s="145">
        <v>0</v>
      </c>
      <c r="N48" s="142"/>
      <c r="O48" s="146">
        <v>0</v>
      </c>
      <c r="P48" s="92"/>
      <c r="Q48" s="147">
        <v>0</v>
      </c>
      <c r="R48" s="143"/>
      <c r="S48" s="146">
        <v>0</v>
      </c>
      <c r="T48" s="126"/>
      <c r="U48" s="145">
        <v>0</v>
      </c>
      <c r="V48" s="142"/>
      <c r="W48" s="146">
        <v>0</v>
      </c>
      <c r="X48" s="126"/>
      <c r="Y48" s="147">
        <v>0</v>
      </c>
      <c r="Z48" s="96">
        <f t="shared" ref="Z48:Z54" si="28">G48+K48+O48+S48+W48</f>
        <v>0</v>
      </c>
      <c r="AA48" s="96">
        <f>ROUND(I48+M48+Q48+U48+Y48,0)</f>
        <v>0</v>
      </c>
      <c r="AB48" s="96">
        <f t="shared" si="27"/>
        <v>0</v>
      </c>
    </row>
    <row r="49" spans="1:28">
      <c r="A49" s="150"/>
      <c r="B49" s="229"/>
      <c r="C49" s="228"/>
      <c r="D49" s="89"/>
      <c r="E49" s="89"/>
      <c r="F49" s="90"/>
      <c r="G49" s="146">
        <v>0</v>
      </c>
      <c r="H49" s="126"/>
      <c r="I49" s="145">
        <v>0</v>
      </c>
      <c r="J49" s="142"/>
      <c r="K49" s="146">
        <v>0</v>
      </c>
      <c r="L49" s="126"/>
      <c r="M49" s="145">
        <v>0</v>
      </c>
      <c r="N49" s="142"/>
      <c r="O49" s="146">
        <v>0</v>
      </c>
      <c r="P49" s="92"/>
      <c r="Q49" s="147">
        <v>0</v>
      </c>
      <c r="R49" s="143"/>
      <c r="S49" s="146">
        <v>0</v>
      </c>
      <c r="T49" s="126"/>
      <c r="U49" s="145">
        <v>0</v>
      </c>
      <c r="V49" s="142"/>
      <c r="W49" s="146">
        <v>0</v>
      </c>
      <c r="X49" s="126"/>
      <c r="Y49" s="147">
        <v>0</v>
      </c>
      <c r="Z49" s="96">
        <f t="shared" si="28"/>
        <v>0</v>
      </c>
      <c r="AA49" s="96">
        <f>ROUND(I49+M49+Q49+U49+Y49,0)</f>
        <v>0</v>
      </c>
      <c r="AB49" s="96">
        <f t="shared" si="27"/>
        <v>0</v>
      </c>
    </row>
    <row r="50" spans="1:28">
      <c r="A50" s="89"/>
      <c r="B50" s="192"/>
      <c r="C50" s="191"/>
      <c r="D50" s="89"/>
      <c r="E50" s="89"/>
      <c r="F50" s="90"/>
      <c r="G50" s="146">
        <v>0</v>
      </c>
      <c r="H50" s="126"/>
      <c r="I50" s="145"/>
      <c r="J50" s="142"/>
      <c r="K50" s="146">
        <v>0</v>
      </c>
      <c r="L50" s="126"/>
      <c r="M50" s="145"/>
      <c r="N50" s="142"/>
      <c r="O50" s="146">
        <v>0</v>
      </c>
      <c r="P50" s="92"/>
      <c r="Q50" s="147"/>
      <c r="R50" s="143"/>
      <c r="S50" s="146">
        <v>0</v>
      </c>
      <c r="T50" s="126"/>
      <c r="U50" s="145"/>
      <c r="V50" s="142"/>
      <c r="W50" s="146">
        <v>0</v>
      </c>
      <c r="X50" s="126"/>
      <c r="Y50" s="147"/>
      <c r="Z50" s="96">
        <f t="shared" si="28"/>
        <v>0</v>
      </c>
      <c r="AA50" s="96"/>
      <c r="AB50" s="96">
        <f t="shared" si="27"/>
        <v>0</v>
      </c>
    </row>
    <row r="51" spans="1:28">
      <c r="B51" s="10" t="s">
        <v>57</v>
      </c>
      <c r="C51" s="89"/>
      <c r="D51" s="89"/>
      <c r="E51" s="89"/>
      <c r="F51" s="90"/>
      <c r="G51" s="151"/>
      <c r="H51" s="126"/>
      <c r="I51" s="152"/>
      <c r="J51" s="142"/>
      <c r="K51" s="151"/>
      <c r="L51" s="126"/>
      <c r="M51" s="152"/>
      <c r="N51" s="142"/>
      <c r="O51" s="151"/>
      <c r="P51" s="92"/>
      <c r="Q51" s="153"/>
      <c r="R51" s="143"/>
      <c r="S51" s="151"/>
      <c r="T51" s="126"/>
      <c r="U51" s="152"/>
      <c r="V51" s="142"/>
      <c r="W51" s="151"/>
      <c r="X51" s="126"/>
      <c r="Y51" s="153"/>
      <c r="Z51" s="96">
        <f t="shared" si="28"/>
        <v>0</v>
      </c>
      <c r="AA51" s="96">
        <f>ROUND(I51+M51+Q51+U51+Y51,0)</f>
        <v>0</v>
      </c>
      <c r="AB51" s="96">
        <f t="shared" si="27"/>
        <v>0</v>
      </c>
    </row>
    <row r="52" spans="1:28">
      <c r="B52" s="201"/>
      <c r="C52" s="44"/>
      <c r="D52" s="89"/>
      <c r="E52" s="89"/>
      <c r="F52" s="90"/>
      <c r="G52" s="146">
        <v>0</v>
      </c>
      <c r="H52" s="126"/>
      <c r="I52" s="145">
        <v>0</v>
      </c>
      <c r="J52" s="142"/>
      <c r="K52" s="146">
        <v>0</v>
      </c>
      <c r="L52" s="126"/>
      <c r="M52" s="145">
        <v>0</v>
      </c>
      <c r="N52" s="142"/>
      <c r="O52" s="146">
        <v>0</v>
      </c>
      <c r="P52" s="92"/>
      <c r="Q52" s="147">
        <v>0</v>
      </c>
      <c r="R52" s="143"/>
      <c r="S52" s="146">
        <v>0</v>
      </c>
      <c r="T52" s="126"/>
      <c r="U52" s="145">
        <v>0</v>
      </c>
      <c r="V52" s="142"/>
      <c r="W52" s="146">
        <v>0</v>
      </c>
      <c r="X52" s="126"/>
      <c r="Y52" s="147">
        <v>0</v>
      </c>
      <c r="Z52" s="96">
        <f t="shared" si="28"/>
        <v>0</v>
      </c>
      <c r="AA52" s="96">
        <f>ROUND(I52+M52+Q52+U52+Y52,0)</f>
        <v>0</v>
      </c>
      <c r="AB52" s="96">
        <f t="shared" si="27"/>
        <v>0</v>
      </c>
    </row>
    <row r="53" spans="1:28">
      <c r="B53" s="201"/>
      <c r="C53" s="44"/>
      <c r="D53" s="89"/>
      <c r="E53" s="89"/>
      <c r="F53" s="90"/>
      <c r="G53" s="146">
        <v>0</v>
      </c>
      <c r="H53" s="126"/>
      <c r="I53" s="145"/>
      <c r="J53" s="142"/>
      <c r="K53" s="146">
        <v>0</v>
      </c>
      <c r="L53" s="126"/>
      <c r="M53" s="145"/>
      <c r="N53" s="142"/>
      <c r="O53" s="146"/>
      <c r="P53" s="92"/>
      <c r="Q53" s="147"/>
      <c r="R53" s="143"/>
      <c r="S53" s="146"/>
      <c r="T53" s="126"/>
      <c r="U53" s="145"/>
      <c r="V53" s="142"/>
      <c r="W53" s="146"/>
      <c r="X53" s="126"/>
      <c r="Y53" s="147"/>
      <c r="Z53" s="96">
        <f t="shared" si="28"/>
        <v>0</v>
      </c>
      <c r="AA53" s="96"/>
      <c r="AB53" s="96"/>
    </row>
    <row r="54" spans="1:28">
      <c r="B54" s="201"/>
      <c r="C54" s="44"/>
      <c r="D54" s="89"/>
      <c r="E54" s="89"/>
      <c r="F54" s="90"/>
      <c r="G54" s="146">
        <v>0</v>
      </c>
      <c r="H54" s="126"/>
      <c r="I54" s="145">
        <v>0</v>
      </c>
      <c r="J54" s="142"/>
      <c r="K54" s="146">
        <v>0</v>
      </c>
      <c r="L54" s="126"/>
      <c r="M54" s="145">
        <v>0</v>
      </c>
      <c r="N54" s="142"/>
      <c r="O54" s="146">
        <v>0</v>
      </c>
      <c r="P54" s="92"/>
      <c r="Q54" s="147">
        <v>0</v>
      </c>
      <c r="R54" s="143"/>
      <c r="S54" s="146"/>
      <c r="T54" s="126"/>
      <c r="U54" s="145">
        <v>0</v>
      </c>
      <c r="V54" s="142"/>
      <c r="W54" s="146">
        <v>0</v>
      </c>
      <c r="X54" s="126"/>
      <c r="Y54" s="147">
        <v>0</v>
      </c>
      <c r="Z54" s="96">
        <f t="shared" si="28"/>
        <v>0</v>
      </c>
      <c r="AA54" s="96">
        <f>ROUND(I54+M54+Q54+U54+Y54,0)</f>
        <v>0</v>
      </c>
      <c r="AB54" s="96">
        <f t="shared" si="27"/>
        <v>0</v>
      </c>
    </row>
    <row r="55" spans="1:28" s="137" customFormat="1" ht="13">
      <c r="B55" s="154" t="s">
        <v>27</v>
      </c>
      <c r="C55" s="128"/>
      <c r="D55" s="128"/>
      <c r="E55" s="128"/>
      <c r="F55" s="129"/>
      <c r="G55" s="130">
        <f>SUM(G47:G54)</f>
        <v>0</v>
      </c>
      <c r="H55" s="131"/>
      <c r="I55" s="130">
        <f>SUM(I47:I54)</f>
        <v>0</v>
      </c>
      <c r="J55" s="132"/>
      <c r="K55" s="130">
        <f>SUM(K47:K54)</f>
        <v>0</v>
      </c>
      <c r="L55" s="131"/>
      <c r="M55" s="130">
        <f>SUM(M47:M54)</f>
        <v>0</v>
      </c>
      <c r="N55" s="132"/>
      <c r="O55" s="130">
        <f>SUM(O47:O54)</f>
        <v>0</v>
      </c>
      <c r="P55" s="131"/>
      <c r="Q55" s="133">
        <f>SUM(Q47:Q54)</f>
        <v>0</v>
      </c>
      <c r="R55" s="134"/>
      <c r="S55" s="130">
        <f>SUM(S47:S54)</f>
        <v>0</v>
      </c>
      <c r="T55" s="131"/>
      <c r="U55" s="130">
        <f>SUM(U47:U54)</f>
        <v>0</v>
      </c>
      <c r="V55" s="132"/>
      <c r="W55" s="130">
        <f>SUM(W47:W54)</f>
        <v>0</v>
      </c>
      <c r="X55" s="135"/>
      <c r="Y55" s="133">
        <f>SUM(Y47:Y54)</f>
        <v>0</v>
      </c>
      <c r="Z55" s="155">
        <f>SUM(Z47:Z54)</f>
        <v>0</v>
      </c>
      <c r="AA55" s="155">
        <f>SUM(AA47:AA54)</f>
        <v>0</v>
      </c>
      <c r="AB55" s="55">
        <f t="shared" si="27"/>
        <v>0</v>
      </c>
    </row>
    <row r="56" spans="1:28" s="8" customFormat="1">
      <c r="B56" s="9"/>
      <c r="C56" s="7"/>
      <c r="D56" s="7"/>
      <c r="E56" s="7"/>
      <c r="F56" s="29"/>
      <c r="G56" s="51"/>
      <c r="H56" s="66"/>
      <c r="I56" s="49"/>
      <c r="J56" s="33"/>
      <c r="K56" s="51"/>
      <c r="L56" s="66"/>
      <c r="M56" s="49"/>
      <c r="N56" s="33"/>
      <c r="O56" s="51"/>
      <c r="P56" s="69"/>
      <c r="Q56" s="57"/>
      <c r="R56" s="28"/>
      <c r="S56" s="51"/>
      <c r="T56" s="66"/>
      <c r="U56" s="49"/>
      <c r="V56" s="33"/>
      <c r="W56" s="51"/>
      <c r="X56" s="66"/>
      <c r="Y56" s="57"/>
      <c r="Z56" s="21"/>
      <c r="AA56" s="21"/>
      <c r="AB56" s="117"/>
    </row>
    <row r="57" spans="1:28" s="8" customFormat="1">
      <c r="B57" s="10" t="s">
        <v>28</v>
      </c>
      <c r="C57" s="7"/>
      <c r="D57" s="7"/>
      <c r="E57" s="7"/>
      <c r="F57" s="29"/>
      <c r="G57" s="51"/>
      <c r="H57" s="66"/>
      <c r="I57" s="49"/>
      <c r="J57" s="33"/>
      <c r="K57" s="51"/>
      <c r="L57" s="66"/>
      <c r="M57" s="72"/>
      <c r="N57" s="33"/>
      <c r="O57" s="51"/>
      <c r="P57" s="69"/>
      <c r="Q57" s="57"/>
      <c r="R57" s="28"/>
      <c r="S57" s="51"/>
      <c r="T57" s="66"/>
      <c r="U57" s="49"/>
      <c r="V57" s="33"/>
      <c r="W57" s="51"/>
      <c r="X57" s="66"/>
      <c r="Y57" s="57"/>
      <c r="Z57" s="21"/>
      <c r="AA57" s="21"/>
      <c r="AB57" s="117"/>
    </row>
    <row r="58" spans="1:28" s="8" customFormat="1">
      <c r="B58" s="156" t="s">
        <v>29</v>
      </c>
      <c r="C58" s="7"/>
      <c r="D58" s="7"/>
      <c r="E58" s="7"/>
      <c r="F58" s="29"/>
      <c r="G58" s="203"/>
      <c r="H58" s="126"/>
      <c r="I58" s="145"/>
      <c r="J58" s="33"/>
      <c r="K58" s="146"/>
      <c r="L58" s="126"/>
      <c r="M58" s="145">
        <v>0</v>
      </c>
      <c r="N58" s="33"/>
      <c r="O58" s="146">
        <v>0</v>
      </c>
      <c r="P58" s="92"/>
      <c r="Q58" s="147">
        <v>0</v>
      </c>
      <c r="R58" s="28"/>
      <c r="S58" s="146">
        <v>0</v>
      </c>
      <c r="T58" s="126"/>
      <c r="U58" s="145">
        <v>0</v>
      </c>
      <c r="V58" s="33"/>
      <c r="W58" s="146">
        <v>0</v>
      </c>
      <c r="X58" s="126"/>
      <c r="Y58" s="147">
        <v>0</v>
      </c>
      <c r="Z58" s="95">
        <f>G58+K58+O58+S58+W58</f>
        <v>0</v>
      </c>
      <c r="AA58" s="95">
        <f>ROUND(I58+M58+Q58+U58+Y58,0)</f>
        <v>0</v>
      </c>
      <c r="AB58" s="96">
        <f>AA58+Z58</f>
        <v>0</v>
      </c>
    </row>
    <row r="59" spans="1:28" s="8" customFormat="1">
      <c r="B59" s="156" t="s">
        <v>29</v>
      </c>
      <c r="C59" s="7"/>
      <c r="D59" s="7"/>
      <c r="E59" s="7"/>
      <c r="F59" s="29"/>
      <c r="G59" s="146">
        <v>0</v>
      </c>
      <c r="H59" s="126"/>
      <c r="I59" s="145">
        <v>0</v>
      </c>
      <c r="J59" s="33"/>
      <c r="K59" s="146">
        <v>0</v>
      </c>
      <c r="L59" s="126"/>
      <c r="M59" s="145">
        <v>0</v>
      </c>
      <c r="N59" s="33"/>
      <c r="O59" s="146"/>
      <c r="P59" s="92"/>
      <c r="Q59" s="147">
        <v>0</v>
      </c>
      <c r="R59" s="28"/>
      <c r="S59" s="146">
        <v>0</v>
      </c>
      <c r="T59" s="126"/>
      <c r="U59" s="145">
        <v>0</v>
      </c>
      <c r="V59" s="33"/>
      <c r="W59" s="146">
        <v>0</v>
      </c>
      <c r="X59" s="126"/>
      <c r="Y59" s="147"/>
      <c r="Z59" s="95">
        <f>G59+K59+O59+S59+W59</f>
        <v>0</v>
      </c>
      <c r="AA59" s="95"/>
      <c r="AB59" s="96"/>
    </row>
    <row r="60" spans="1:28" s="8" customFormat="1">
      <c r="B60" s="156" t="s">
        <v>23</v>
      </c>
      <c r="C60" s="7"/>
      <c r="D60" s="7"/>
      <c r="E60" s="7"/>
      <c r="F60" s="29"/>
      <c r="G60" s="146">
        <v>0</v>
      </c>
      <c r="H60" s="126"/>
      <c r="I60" s="145">
        <v>0</v>
      </c>
      <c r="J60" s="33"/>
      <c r="K60" s="146">
        <v>0</v>
      </c>
      <c r="L60" s="126"/>
      <c r="M60" s="145">
        <v>0</v>
      </c>
      <c r="N60" s="33"/>
      <c r="O60" s="146"/>
      <c r="P60" s="92"/>
      <c r="Q60" s="147">
        <v>0</v>
      </c>
      <c r="R60" s="28"/>
      <c r="S60" s="146">
        <v>0</v>
      </c>
      <c r="T60" s="126"/>
      <c r="U60" s="145">
        <v>0</v>
      </c>
      <c r="V60" s="33"/>
      <c r="W60" s="146">
        <v>0</v>
      </c>
      <c r="X60" s="126"/>
      <c r="Y60" s="147">
        <v>0</v>
      </c>
      <c r="Z60" s="95">
        <f>G60+K60+O60+S60+W60</f>
        <v>0</v>
      </c>
      <c r="AA60" s="95">
        <f>ROUND(I60+M60+Q60+U60+Y60,0)</f>
        <v>0</v>
      </c>
      <c r="AB60" s="96">
        <f>AA60+Z60</f>
        <v>0</v>
      </c>
    </row>
    <row r="61" spans="1:28" s="8" customFormat="1">
      <c r="B61" s="156" t="s">
        <v>30</v>
      </c>
      <c r="C61" s="7"/>
      <c r="D61" s="7"/>
      <c r="E61" s="7"/>
      <c r="F61" s="29"/>
      <c r="G61" s="146">
        <v>0</v>
      </c>
      <c r="H61" s="126"/>
      <c r="I61" s="145">
        <v>0</v>
      </c>
      <c r="J61" s="33"/>
      <c r="K61" s="146">
        <v>0</v>
      </c>
      <c r="L61" s="126"/>
      <c r="M61" s="145">
        <v>0</v>
      </c>
      <c r="N61" s="33"/>
      <c r="O61" s="146">
        <v>0</v>
      </c>
      <c r="P61" s="92"/>
      <c r="Q61" s="147">
        <v>0</v>
      </c>
      <c r="R61" s="28"/>
      <c r="S61" s="146">
        <v>0</v>
      </c>
      <c r="T61" s="126"/>
      <c r="U61" s="145">
        <v>0</v>
      </c>
      <c r="V61" s="33"/>
      <c r="W61" s="146">
        <v>0</v>
      </c>
      <c r="X61" s="126"/>
      <c r="Y61" s="147">
        <v>0</v>
      </c>
      <c r="Z61" s="95">
        <f>G61+K61+O61+S61+W61</f>
        <v>0</v>
      </c>
      <c r="AA61" s="95">
        <f>ROUND(I61+M61+Q61+U61+Y61,0)</f>
        <v>0</v>
      </c>
      <c r="AB61" s="96">
        <f>AA61+Z61</f>
        <v>0</v>
      </c>
    </row>
    <row r="62" spans="1:28" s="8" customFormat="1">
      <c r="B62" s="156" t="s">
        <v>31</v>
      </c>
      <c r="C62" s="7"/>
      <c r="D62" s="7"/>
      <c r="E62" s="7"/>
      <c r="F62" s="29"/>
      <c r="G62" s="146"/>
      <c r="H62" s="126"/>
      <c r="I62" s="145">
        <v>0</v>
      </c>
      <c r="J62" s="33"/>
      <c r="K62" s="146"/>
      <c r="L62" s="126"/>
      <c r="M62" s="145">
        <v>0</v>
      </c>
      <c r="N62" s="33"/>
      <c r="O62" s="146"/>
      <c r="P62" s="92"/>
      <c r="Q62" s="147">
        <v>0</v>
      </c>
      <c r="R62" s="28"/>
      <c r="S62" s="146">
        <v>0</v>
      </c>
      <c r="T62" s="126"/>
      <c r="U62" s="145">
        <v>0</v>
      </c>
      <c r="V62" s="33"/>
      <c r="W62" s="146">
        <v>0</v>
      </c>
      <c r="X62" s="126"/>
      <c r="Y62" s="147">
        <v>0</v>
      </c>
      <c r="Z62" s="95">
        <f>G62+K62+O62+S62+W62</f>
        <v>0</v>
      </c>
      <c r="AA62" s="95">
        <f>ROUND(I62+M62+Q62+U62+Y62,0)</f>
        <v>0</v>
      </c>
      <c r="AB62" s="96">
        <f>AA62+Z62</f>
        <v>0</v>
      </c>
    </row>
    <row r="63" spans="1:28" s="137" customFormat="1" ht="13">
      <c r="B63" s="154" t="s">
        <v>32</v>
      </c>
      <c r="C63" s="128"/>
      <c r="D63" s="128"/>
      <c r="E63" s="128"/>
      <c r="F63" s="129"/>
      <c r="G63" s="130">
        <f>SUM(G58:G62)</f>
        <v>0</v>
      </c>
      <c r="H63" s="131"/>
      <c r="I63" s="130">
        <f>SUM(I58:I62)</f>
        <v>0</v>
      </c>
      <c r="J63" s="132"/>
      <c r="K63" s="130">
        <f>SUM(K58:K62)</f>
        <v>0</v>
      </c>
      <c r="L63" s="131"/>
      <c r="M63" s="130">
        <f>SUM(M58:M62)</f>
        <v>0</v>
      </c>
      <c r="N63" s="132"/>
      <c r="O63" s="130">
        <f>SUM(O58:O62)</f>
        <v>0</v>
      </c>
      <c r="P63" s="131"/>
      <c r="Q63" s="133">
        <f>SUM(Q58:Q62)</f>
        <v>0</v>
      </c>
      <c r="R63" s="134"/>
      <c r="S63" s="130">
        <f>SUM(S58:S62)</f>
        <v>0</v>
      </c>
      <c r="T63" s="131"/>
      <c r="U63" s="130">
        <f>SUM(U58:U62)</f>
        <v>0</v>
      </c>
      <c r="V63" s="132"/>
      <c r="W63" s="130">
        <f>SUM(W58:W62)</f>
        <v>0</v>
      </c>
      <c r="X63" s="135"/>
      <c r="Y63" s="133">
        <f>SUM(Y58:Y62)</f>
        <v>0</v>
      </c>
      <c r="Z63" s="155">
        <f>SUM(Z58:Z62)</f>
        <v>0</v>
      </c>
      <c r="AA63" s="155">
        <f>SUM(AA58:AA62)</f>
        <v>0</v>
      </c>
      <c r="AB63" s="55">
        <f>AA63+Z63</f>
        <v>0</v>
      </c>
    </row>
    <row r="64" spans="1:28" s="137" customFormat="1" ht="13">
      <c r="B64" s="157"/>
      <c r="C64" s="158"/>
      <c r="D64" s="158"/>
      <c r="E64" s="158"/>
      <c r="F64" s="159"/>
      <c r="G64" s="160"/>
      <c r="H64" s="135"/>
      <c r="I64" s="161"/>
      <c r="J64" s="132"/>
      <c r="K64" s="160"/>
      <c r="L64" s="135"/>
      <c r="M64" s="161"/>
      <c r="N64" s="132"/>
      <c r="O64" s="160"/>
      <c r="P64" s="131"/>
      <c r="Q64" s="162"/>
      <c r="R64" s="134"/>
      <c r="S64" s="160"/>
      <c r="T64" s="135"/>
      <c r="U64" s="161"/>
      <c r="V64" s="132"/>
      <c r="W64" s="160"/>
      <c r="X64" s="135"/>
      <c r="Y64" s="162"/>
      <c r="Z64" s="163"/>
      <c r="AA64" s="163"/>
      <c r="AB64" s="117"/>
    </row>
    <row r="65" spans="2:28" s="137" customFormat="1" ht="13">
      <c r="B65" s="12" t="s">
        <v>33</v>
      </c>
      <c r="C65" s="43" t="s">
        <v>55</v>
      </c>
      <c r="D65" s="158"/>
      <c r="E65" s="158"/>
      <c r="F65" s="159"/>
      <c r="G65" s="160"/>
      <c r="H65" s="135"/>
      <c r="I65" s="161"/>
      <c r="J65" s="132"/>
      <c r="K65" s="160"/>
      <c r="L65" s="135"/>
      <c r="M65" s="161"/>
      <c r="N65" s="132"/>
      <c r="O65" s="160"/>
      <c r="P65" s="131"/>
      <c r="Q65" s="162"/>
      <c r="R65" s="134"/>
      <c r="S65" s="160"/>
      <c r="T65" s="135"/>
      <c r="U65" s="161"/>
      <c r="V65" s="132"/>
      <c r="W65" s="160"/>
      <c r="X65" s="135"/>
      <c r="Y65" s="162"/>
      <c r="Z65" s="163"/>
      <c r="AA65" s="163"/>
      <c r="AB65" s="117"/>
    </row>
    <row r="66" spans="2:28" s="5" customFormat="1">
      <c r="B66" s="156" t="s">
        <v>54</v>
      </c>
      <c r="C66" s="228"/>
      <c r="D66" s="228"/>
      <c r="E66" s="228"/>
      <c r="F66" s="30"/>
      <c r="G66" s="146">
        <v>0</v>
      </c>
      <c r="H66" s="126"/>
      <c r="I66" s="145">
        <v>0</v>
      </c>
      <c r="J66" s="67"/>
      <c r="K66" s="146">
        <v>0</v>
      </c>
      <c r="L66" s="126"/>
      <c r="M66" s="145">
        <v>0</v>
      </c>
      <c r="N66" s="67"/>
      <c r="O66" s="146">
        <v>0</v>
      </c>
      <c r="P66" s="92"/>
      <c r="Q66" s="147">
        <v>0</v>
      </c>
      <c r="R66" s="70"/>
      <c r="S66" s="146">
        <v>0</v>
      </c>
      <c r="T66" s="126"/>
      <c r="U66" s="145">
        <v>0</v>
      </c>
      <c r="V66" s="67"/>
      <c r="W66" s="146">
        <v>0</v>
      </c>
      <c r="X66" s="126"/>
      <c r="Y66" s="147">
        <v>0</v>
      </c>
      <c r="Z66" s="96">
        <f t="shared" ref="Z66:Z72" si="29">K66+G66+O66+S66+W66</f>
        <v>0</v>
      </c>
      <c r="AA66" s="96">
        <f>ROUND(I66+M66+Q66+U66+Y66,0)</f>
        <v>0</v>
      </c>
      <c r="AB66" s="96">
        <f>AA66+Z66</f>
        <v>0</v>
      </c>
    </row>
    <row r="67" spans="2:28" s="5" customFormat="1">
      <c r="B67" s="156" t="s">
        <v>54</v>
      </c>
      <c r="C67" s="191"/>
      <c r="D67" s="191"/>
      <c r="E67" s="191"/>
      <c r="F67" s="30"/>
      <c r="G67" s="146">
        <v>0</v>
      </c>
      <c r="H67" s="126"/>
      <c r="I67" s="145"/>
      <c r="J67" s="67"/>
      <c r="K67" s="146">
        <v>0</v>
      </c>
      <c r="L67" s="126"/>
      <c r="M67" s="145"/>
      <c r="N67" s="67"/>
      <c r="O67" s="146">
        <v>0</v>
      </c>
      <c r="P67" s="92"/>
      <c r="Q67" s="147"/>
      <c r="R67" s="70"/>
      <c r="S67" s="146">
        <v>0</v>
      </c>
      <c r="T67" s="126"/>
      <c r="U67" s="145"/>
      <c r="V67" s="67"/>
      <c r="W67" s="146">
        <v>0</v>
      </c>
      <c r="X67" s="126"/>
      <c r="Y67" s="147"/>
      <c r="Z67" s="96">
        <f t="shared" si="29"/>
        <v>0</v>
      </c>
      <c r="AA67" s="96"/>
      <c r="AB67" s="96">
        <f>AA67+Z67</f>
        <v>0</v>
      </c>
    </row>
    <row r="68" spans="2:28" s="5" customFormat="1">
      <c r="B68" s="156" t="s">
        <v>54</v>
      </c>
      <c r="C68" s="191"/>
      <c r="D68" s="191"/>
      <c r="E68" s="191"/>
      <c r="F68" s="30"/>
      <c r="G68" s="146"/>
      <c r="H68" s="126"/>
      <c r="I68" s="145"/>
      <c r="J68" s="67"/>
      <c r="K68" s="146"/>
      <c r="L68" s="126"/>
      <c r="M68" s="145"/>
      <c r="N68" s="67"/>
      <c r="O68" s="146">
        <v>0</v>
      </c>
      <c r="P68" s="92"/>
      <c r="Q68" s="147"/>
      <c r="R68" s="70"/>
      <c r="S68" s="146">
        <v>0</v>
      </c>
      <c r="T68" s="126"/>
      <c r="U68" s="145"/>
      <c r="V68" s="67"/>
      <c r="W68" s="146">
        <v>0</v>
      </c>
      <c r="X68" s="126"/>
      <c r="Y68" s="147"/>
      <c r="Z68" s="96">
        <f t="shared" si="29"/>
        <v>0</v>
      </c>
      <c r="AA68" s="96"/>
      <c r="AB68" s="96">
        <f>AA68+Z68</f>
        <v>0</v>
      </c>
    </row>
    <row r="69" spans="2:28" s="5" customFormat="1">
      <c r="B69" s="156" t="s">
        <v>54</v>
      </c>
      <c r="C69" s="191"/>
      <c r="D69" s="191"/>
      <c r="E69" s="191"/>
      <c r="F69" s="30"/>
      <c r="G69" s="146">
        <v>0</v>
      </c>
      <c r="H69" s="126"/>
      <c r="I69" s="145"/>
      <c r="J69" s="67"/>
      <c r="K69" s="146">
        <v>0</v>
      </c>
      <c r="L69" s="126"/>
      <c r="M69" s="145"/>
      <c r="N69" s="67"/>
      <c r="O69" s="209">
        <v>0</v>
      </c>
      <c r="P69" s="92"/>
      <c r="Q69" s="147"/>
      <c r="R69" s="70"/>
      <c r="S69" s="146">
        <v>0</v>
      </c>
      <c r="T69" s="126"/>
      <c r="U69" s="145"/>
      <c r="V69" s="67"/>
      <c r="W69" s="146">
        <v>0</v>
      </c>
      <c r="X69" s="126"/>
      <c r="Y69" s="147"/>
      <c r="Z69" s="96">
        <f t="shared" si="29"/>
        <v>0</v>
      </c>
      <c r="AA69" s="96"/>
      <c r="AB69" s="96">
        <f>AA69+Z69</f>
        <v>0</v>
      </c>
    </row>
    <row r="70" spans="2:28" s="5" customFormat="1">
      <c r="B70" s="156" t="s">
        <v>54</v>
      </c>
      <c r="C70" s="191"/>
      <c r="D70" s="191"/>
      <c r="E70" s="191"/>
      <c r="F70" s="30"/>
      <c r="G70" s="146">
        <v>0</v>
      </c>
      <c r="H70" s="126"/>
      <c r="I70" s="145"/>
      <c r="J70" s="67"/>
      <c r="K70" s="209">
        <v>0</v>
      </c>
      <c r="L70" s="126"/>
      <c r="M70" s="145"/>
      <c r="N70" s="67"/>
      <c r="O70" s="209">
        <v>0</v>
      </c>
      <c r="P70" s="92"/>
      <c r="Q70" s="147"/>
      <c r="R70" s="70"/>
      <c r="S70" s="146">
        <v>0</v>
      </c>
      <c r="T70" s="126"/>
      <c r="U70" s="145"/>
      <c r="V70" s="67"/>
      <c r="W70" s="146">
        <v>0</v>
      </c>
      <c r="X70" s="126"/>
      <c r="Y70" s="147"/>
      <c r="Z70" s="96">
        <f t="shared" si="29"/>
        <v>0</v>
      </c>
      <c r="AA70" s="96"/>
      <c r="AB70" s="96">
        <f>AA70+Z70</f>
        <v>0</v>
      </c>
    </row>
    <row r="71" spans="2:28" s="5" customFormat="1">
      <c r="B71" s="156" t="s">
        <v>54</v>
      </c>
      <c r="C71" s="191"/>
      <c r="D71" s="191"/>
      <c r="E71" s="191"/>
      <c r="F71" s="30"/>
      <c r="G71" s="209">
        <v>0</v>
      </c>
      <c r="H71" s="126"/>
      <c r="I71" s="145"/>
      <c r="J71" s="67"/>
      <c r="K71" s="209">
        <v>0</v>
      </c>
      <c r="L71" s="126"/>
      <c r="M71" s="145"/>
      <c r="N71" s="67"/>
      <c r="O71" s="209">
        <v>0</v>
      </c>
      <c r="P71" s="92"/>
      <c r="Q71" s="147"/>
      <c r="R71" s="70"/>
      <c r="S71" s="146">
        <v>0</v>
      </c>
      <c r="T71" s="126"/>
      <c r="U71" s="145"/>
      <c r="V71" s="67"/>
      <c r="W71" s="146">
        <v>0</v>
      </c>
      <c r="X71" s="126"/>
      <c r="Y71" s="147"/>
      <c r="Z71" s="96">
        <f t="shared" si="29"/>
        <v>0</v>
      </c>
      <c r="AA71" s="96"/>
      <c r="AB71" s="96"/>
    </row>
    <row r="72" spans="2:28" s="5" customFormat="1">
      <c r="B72" s="156" t="s">
        <v>54</v>
      </c>
      <c r="C72" s="202"/>
      <c r="D72" s="207"/>
      <c r="E72" s="207"/>
      <c r="F72" s="30"/>
      <c r="G72" s="209">
        <v>0</v>
      </c>
      <c r="H72" s="126"/>
      <c r="I72" s="145"/>
      <c r="J72" s="67"/>
      <c r="K72" s="209"/>
      <c r="L72" s="126"/>
      <c r="M72" s="145"/>
      <c r="N72" s="67"/>
      <c r="O72" s="209">
        <v>0</v>
      </c>
      <c r="P72" s="92"/>
      <c r="Q72" s="147"/>
      <c r="R72" s="70"/>
      <c r="S72" s="146">
        <v>0</v>
      </c>
      <c r="T72" s="126"/>
      <c r="U72" s="145"/>
      <c r="V72" s="67"/>
      <c r="W72" s="146">
        <v>0</v>
      </c>
      <c r="X72" s="126"/>
      <c r="Y72" s="147"/>
      <c r="Z72" s="96">
        <f t="shared" si="29"/>
        <v>0</v>
      </c>
      <c r="AA72" s="96"/>
      <c r="AB72" s="96"/>
    </row>
    <row r="73" spans="2:28" s="5" customFormat="1">
      <c r="B73" s="156" t="s">
        <v>34</v>
      </c>
      <c r="C73" s="230"/>
      <c r="D73" s="230"/>
      <c r="E73" s="230"/>
      <c r="F73" s="30"/>
      <c r="G73" s="146"/>
      <c r="H73" s="126"/>
      <c r="I73" s="145">
        <v>0</v>
      </c>
      <c r="J73" s="67"/>
      <c r="K73" s="209"/>
      <c r="L73" s="126"/>
      <c r="M73" s="145">
        <v>0</v>
      </c>
      <c r="N73" s="67"/>
      <c r="O73" s="209">
        <v>0</v>
      </c>
      <c r="P73" s="92"/>
      <c r="Q73" s="147">
        <v>0</v>
      </c>
      <c r="R73" s="70"/>
      <c r="S73" s="146">
        <v>0</v>
      </c>
      <c r="T73" s="126"/>
      <c r="U73" s="145">
        <v>0</v>
      </c>
      <c r="V73" s="67"/>
      <c r="W73" s="146">
        <v>0</v>
      </c>
      <c r="X73" s="126"/>
      <c r="Y73" s="147">
        <v>0</v>
      </c>
      <c r="Z73" s="96">
        <f t="shared" ref="Z73:Z81" si="30">G73+K73+O73+S73+W73</f>
        <v>0</v>
      </c>
      <c r="AA73" s="96">
        <f t="shared" ref="AA73:AA81" si="31">ROUND(I73+M73+Q73+U73+Y73,0)</f>
        <v>0</v>
      </c>
      <c r="AB73" s="96">
        <f t="shared" ref="AB73:AB81" si="32">AA73+Z73</f>
        <v>0</v>
      </c>
    </row>
    <row r="74" spans="2:28" s="5" customFormat="1">
      <c r="B74" s="223" t="s">
        <v>74</v>
      </c>
      <c r="C74" s="228"/>
      <c r="D74" s="228"/>
      <c r="E74" s="228"/>
      <c r="F74" s="30"/>
      <c r="G74" s="146">
        <v>0</v>
      </c>
      <c r="H74" s="126"/>
      <c r="I74" s="145">
        <v>0</v>
      </c>
      <c r="J74" s="67"/>
      <c r="K74" s="209">
        <v>0</v>
      </c>
      <c r="L74" s="126"/>
      <c r="M74" s="145">
        <v>0</v>
      </c>
      <c r="N74" s="67"/>
      <c r="O74" s="209">
        <v>0</v>
      </c>
      <c r="P74" s="92"/>
      <c r="Q74" s="147">
        <v>0</v>
      </c>
      <c r="R74" s="70"/>
      <c r="S74" s="146">
        <v>0</v>
      </c>
      <c r="T74" s="126"/>
      <c r="U74" s="145">
        <v>0</v>
      </c>
      <c r="V74" s="67"/>
      <c r="W74" s="146">
        <v>0</v>
      </c>
      <c r="X74" s="126"/>
      <c r="Y74" s="147">
        <v>0</v>
      </c>
      <c r="Z74" s="96">
        <f t="shared" si="30"/>
        <v>0</v>
      </c>
      <c r="AA74" s="96">
        <f t="shared" si="31"/>
        <v>0</v>
      </c>
      <c r="AB74" s="96">
        <f t="shared" si="32"/>
        <v>0</v>
      </c>
    </row>
    <row r="75" spans="2:28" s="5" customFormat="1">
      <c r="B75" s="223" t="s">
        <v>73</v>
      </c>
      <c r="C75" s="214"/>
      <c r="D75" s="214"/>
      <c r="E75" s="214"/>
      <c r="F75" s="30"/>
      <c r="G75" s="215">
        <v>0</v>
      </c>
      <c r="H75" s="126"/>
      <c r="I75" s="145">
        <v>0</v>
      </c>
      <c r="J75" s="67"/>
      <c r="K75" s="209">
        <v>0</v>
      </c>
      <c r="L75" s="126"/>
      <c r="M75" s="145">
        <v>0</v>
      </c>
      <c r="N75" s="67"/>
      <c r="O75" s="209">
        <v>0</v>
      </c>
      <c r="P75" s="92"/>
      <c r="Q75" s="147">
        <v>0</v>
      </c>
      <c r="R75" s="70"/>
      <c r="S75" s="146">
        <v>0</v>
      </c>
      <c r="T75" s="126"/>
      <c r="U75" s="145">
        <v>0</v>
      </c>
      <c r="V75" s="67"/>
      <c r="W75" s="146">
        <v>0</v>
      </c>
      <c r="X75" s="126"/>
      <c r="Y75" s="147">
        <v>0</v>
      </c>
      <c r="Z75" s="96"/>
      <c r="AA75" s="96"/>
      <c r="AB75" s="96"/>
    </row>
    <row r="76" spans="2:28" s="5" customFormat="1">
      <c r="B76" s="224" t="s">
        <v>13</v>
      </c>
      <c r="C76" s="2" t="s">
        <v>21</v>
      </c>
      <c r="D76" s="4"/>
      <c r="E76" s="4"/>
      <c r="F76" s="30"/>
      <c r="G76" s="145">
        <v>0</v>
      </c>
      <c r="H76" s="126"/>
      <c r="I76" s="145">
        <v>0</v>
      </c>
      <c r="J76" s="67"/>
      <c r="K76" s="209">
        <v>0</v>
      </c>
      <c r="L76" s="126"/>
      <c r="M76" s="145">
        <v>0</v>
      </c>
      <c r="N76" s="67"/>
      <c r="O76" s="209">
        <v>0</v>
      </c>
      <c r="P76" s="92"/>
      <c r="Q76" s="147">
        <v>0</v>
      </c>
      <c r="R76" s="70"/>
      <c r="S76" s="146">
        <v>0</v>
      </c>
      <c r="T76" s="126"/>
      <c r="U76" s="145">
        <v>0</v>
      </c>
      <c r="V76" s="67"/>
      <c r="W76" s="146">
        <v>0</v>
      </c>
      <c r="X76" s="126"/>
      <c r="Y76" s="147">
        <v>0</v>
      </c>
      <c r="Z76" s="96">
        <f t="shared" si="30"/>
        <v>0</v>
      </c>
      <c r="AA76" s="96">
        <f t="shared" si="31"/>
        <v>0</v>
      </c>
      <c r="AB76" s="96">
        <f t="shared" si="32"/>
        <v>0</v>
      </c>
    </row>
    <row r="77" spans="2:28" s="5" customFormat="1">
      <c r="B77" s="224" t="s">
        <v>14</v>
      </c>
      <c r="C77" s="2" t="s">
        <v>21</v>
      </c>
      <c r="D77" s="4"/>
      <c r="E77" s="4"/>
      <c r="F77" s="30"/>
      <c r="G77" s="146">
        <v>0</v>
      </c>
      <c r="H77" s="126"/>
      <c r="I77" s="145">
        <v>0</v>
      </c>
      <c r="J77" s="67"/>
      <c r="K77" s="146">
        <v>0</v>
      </c>
      <c r="L77" s="126"/>
      <c r="M77" s="145">
        <v>0</v>
      </c>
      <c r="N77" s="67"/>
      <c r="O77" s="146">
        <v>0</v>
      </c>
      <c r="P77" s="92"/>
      <c r="Q77" s="147">
        <v>0</v>
      </c>
      <c r="R77" s="70"/>
      <c r="S77" s="146">
        <v>0</v>
      </c>
      <c r="T77" s="126"/>
      <c r="U77" s="145">
        <v>0</v>
      </c>
      <c r="V77" s="67"/>
      <c r="W77" s="146">
        <v>0</v>
      </c>
      <c r="X77" s="126"/>
      <c r="Y77" s="147">
        <v>0</v>
      </c>
      <c r="Z77" s="96">
        <f t="shared" si="30"/>
        <v>0</v>
      </c>
      <c r="AA77" s="96">
        <f t="shared" si="31"/>
        <v>0</v>
      </c>
      <c r="AB77" s="96">
        <f t="shared" si="32"/>
        <v>0</v>
      </c>
    </row>
    <row r="78" spans="2:28" s="5" customFormat="1">
      <c r="B78" s="164" t="s">
        <v>31</v>
      </c>
      <c r="C78" s="4"/>
      <c r="D78" s="4"/>
      <c r="E78" s="4"/>
      <c r="F78" s="30"/>
      <c r="G78" s="151"/>
      <c r="H78" s="126"/>
      <c r="I78" s="152"/>
      <c r="J78" s="67"/>
      <c r="K78" s="151"/>
      <c r="L78" s="126"/>
      <c r="M78" s="152"/>
      <c r="N78" s="67"/>
      <c r="O78" s="151"/>
      <c r="P78" s="92"/>
      <c r="Q78" s="153"/>
      <c r="R78" s="70"/>
      <c r="S78" s="151"/>
      <c r="T78" s="126"/>
      <c r="U78" s="152"/>
      <c r="V78" s="67"/>
      <c r="W78" s="151"/>
      <c r="X78" s="126"/>
      <c r="Y78" s="153"/>
      <c r="Z78" s="96">
        <f t="shared" si="30"/>
        <v>0</v>
      </c>
      <c r="AA78" s="96">
        <f t="shared" si="31"/>
        <v>0</v>
      </c>
      <c r="AB78" s="96">
        <f t="shared" si="32"/>
        <v>0</v>
      </c>
    </row>
    <row r="79" spans="2:28" s="5" customFormat="1">
      <c r="B79" s="156" t="s">
        <v>31</v>
      </c>
      <c r="C79" s="228"/>
      <c r="D79" s="228"/>
      <c r="E79" s="228"/>
      <c r="F79" s="30"/>
      <c r="G79" s="146">
        <v>0</v>
      </c>
      <c r="H79" s="126"/>
      <c r="I79" s="145">
        <v>0</v>
      </c>
      <c r="J79" s="67"/>
      <c r="K79" s="146">
        <v>0</v>
      </c>
      <c r="L79" s="126"/>
      <c r="M79" s="145">
        <v>0</v>
      </c>
      <c r="N79" s="67"/>
      <c r="O79" s="146">
        <v>0</v>
      </c>
      <c r="P79" s="92"/>
      <c r="Q79" s="147">
        <v>0</v>
      </c>
      <c r="R79" s="70"/>
      <c r="S79" s="146">
        <v>0</v>
      </c>
      <c r="T79" s="126"/>
      <c r="U79" s="145">
        <v>0</v>
      </c>
      <c r="V79" s="67"/>
      <c r="W79" s="146">
        <v>0</v>
      </c>
      <c r="X79" s="126"/>
      <c r="Y79" s="147">
        <v>0</v>
      </c>
      <c r="Z79" s="96">
        <f t="shared" si="30"/>
        <v>0</v>
      </c>
      <c r="AA79" s="96">
        <f t="shared" si="31"/>
        <v>0</v>
      </c>
      <c r="AB79" s="96">
        <f t="shared" si="32"/>
        <v>0</v>
      </c>
    </row>
    <row r="80" spans="2:28" s="5" customFormat="1">
      <c r="B80" s="156" t="s">
        <v>31</v>
      </c>
      <c r="C80" s="228"/>
      <c r="D80" s="228"/>
      <c r="E80" s="228"/>
      <c r="F80" s="30"/>
      <c r="G80" s="146">
        <v>0</v>
      </c>
      <c r="H80" s="126"/>
      <c r="I80" s="145">
        <v>0</v>
      </c>
      <c r="J80" s="67"/>
      <c r="K80" s="146">
        <v>0</v>
      </c>
      <c r="L80" s="126"/>
      <c r="M80" s="145">
        <v>0</v>
      </c>
      <c r="N80" s="67"/>
      <c r="O80" s="146">
        <v>0</v>
      </c>
      <c r="P80" s="92"/>
      <c r="Q80" s="147">
        <v>0</v>
      </c>
      <c r="R80" s="70"/>
      <c r="S80" s="146">
        <v>0</v>
      </c>
      <c r="T80" s="126"/>
      <c r="U80" s="145">
        <v>0</v>
      </c>
      <c r="V80" s="67"/>
      <c r="W80" s="146">
        <v>0</v>
      </c>
      <c r="X80" s="126"/>
      <c r="Y80" s="147">
        <v>0</v>
      </c>
      <c r="Z80" s="96">
        <f t="shared" si="30"/>
        <v>0</v>
      </c>
      <c r="AA80" s="96">
        <f t="shared" si="31"/>
        <v>0</v>
      </c>
      <c r="AB80" s="96">
        <f t="shared" si="32"/>
        <v>0</v>
      </c>
    </row>
    <row r="81" spans="2:34" s="5" customFormat="1">
      <c r="B81" s="156" t="s">
        <v>31</v>
      </c>
      <c r="C81" s="228"/>
      <c r="D81" s="228"/>
      <c r="E81" s="228"/>
      <c r="F81" s="30"/>
      <c r="G81" s="146">
        <v>0</v>
      </c>
      <c r="H81" s="126"/>
      <c r="I81" s="145">
        <v>0</v>
      </c>
      <c r="J81" s="67"/>
      <c r="K81" s="146">
        <v>0</v>
      </c>
      <c r="L81" s="126"/>
      <c r="M81" s="145">
        <v>0</v>
      </c>
      <c r="N81" s="67"/>
      <c r="O81" s="146">
        <v>0</v>
      </c>
      <c r="P81" s="92"/>
      <c r="Q81" s="147">
        <v>0</v>
      </c>
      <c r="R81" s="70"/>
      <c r="S81" s="146">
        <v>0</v>
      </c>
      <c r="T81" s="126"/>
      <c r="U81" s="145">
        <v>0</v>
      </c>
      <c r="V81" s="67"/>
      <c r="W81" s="146">
        <v>0</v>
      </c>
      <c r="X81" s="126"/>
      <c r="Y81" s="147">
        <v>0</v>
      </c>
      <c r="Z81" s="96">
        <f t="shared" si="30"/>
        <v>0</v>
      </c>
      <c r="AA81" s="96">
        <f t="shared" si="31"/>
        <v>0</v>
      </c>
      <c r="AB81" s="55">
        <f t="shared" si="32"/>
        <v>0</v>
      </c>
    </row>
    <row r="82" spans="2:34" s="86" customFormat="1" ht="64" customHeight="1">
      <c r="B82" s="256" t="s">
        <v>80</v>
      </c>
      <c r="C82" s="252" t="s">
        <v>79</v>
      </c>
      <c r="D82" s="252"/>
      <c r="E82" s="253"/>
      <c r="F82" s="40">
        <v>0</v>
      </c>
      <c r="G82" s="81"/>
      <c r="H82" s="40">
        <v>0</v>
      </c>
      <c r="I82" s="82"/>
      <c r="J82" s="40">
        <v>0</v>
      </c>
      <c r="K82" s="81"/>
      <c r="L82" s="40">
        <v>0</v>
      </c>
      <c r="M82" s="82"/>
      <c r="N82" s="40">
        <v>0</v>
      </c>
      <c r="O82" s="81"/>
      <c r="P82" s="40">
        <v>0</v>
      </c>
      <c r="Q82" s="83"/>
      <c r="R82" s="40">
        <v>0</v>
      </c>
      <c r="S82" s="81"/>
      <c r="T82" s="40">
        <v>0</v>
      </c>
      <c r="U82" s="82"/>
      <c r="V82" s="40">
        <v>0</v>
      </c>
      <c r="W82" s="81"/>
      <c r="X82" s="40">
        <v>0</v>
      </c>
      <c r="Y82" s="83"/>
      <c r="Z82" s="84"/>
      <c r="AA82" s="85"/>
      <c r="AB82" s="85"/>
      <c r="AD82" s="194"/>
      <c r="AE82" s="194"/>
      <c r="AF82" s="194"/>
      <c r="AG82" s="194"/>
      <c r="AH82" s="194"/>
    </row>
    <row r="83" spans="2:34" ht="13">
      <c r="B83" s="256"/>
      <c r="C83" s="254" t="s">
        <v>78</v>
      </c>
      <c r="D83" s="254"/>
      <c r="E83" s="255"/>
      <c r="F83" s="165">
        <v>0</v>
      </c>
      <c r="G83" s="115">
        <f>F83*F82</f>
        <v>0</v>
      </c>
      <c r="H83" s="218">
        <v>0</v>
      </c>
      <c r="I83" s="115">
        <f>H83*H82</f>
        <v>0</v>
      </c>
      <c r="J83" s="219">
        <v>0</v>
      </c>
      <c r="K83" s="216">
        <f>J83*J82</f>
        <v>0</v>
      </c>
      <c r="L83" s="218">
        <v>0</v>
      </c>
      <c r="M83" s="115">
        <f>L83*L82</f>
        <v>0</v>
      </c>
      <c r="N83" s="220">
        <v>0</v>
      </c>
      <c r="O83" s="115">
        <f>N83*N82</f>
        <v>0</v>
      </c>
      <c r="P83" s="218">
        <v>0</v>
      </c>
      <c r="Q83" s="166">
        <f>P83*P82</f>
        <v>0</v>
      </c>
      <c r="R83" s="221">
        <v>0</v>
      </c>
      <c r="S83" s="222">
        <f>R83*R82</f>
        <v>0</v>
      </c>
      <c r="T83" s="218">
        <v>0</v>
      </c>
      <c r="U83" s="217">
        <f>T83*T82</f>
        <v>0</v>
      </c>
      <c r="V83" s="220">
        <v>0</v>
      </c>
      <c r="W83" s="217">
        <f>V83*V82</f>
        <v>0</v>
      </c>
      <c r="X83" s="218">
        <v>0</v>
      </c>
      <c r="Y83" s="116">
        <f>X83*X82</f>
        <v>0</v>
      </c>
      <c r="Z83" s="96">
        <f>W83+S83+O83+G83+K83</f>
        <v>0</v>
      </c>
      <c r="AA83" s="96">
        <f>ROUND(I83+M83+Q83+U83+Y83,0)</f>
        <v>0</v>
      </c>
      <c r="AB83" s="96">
        <f>AA83+Z83</f>
        <v>0</v>
      </c>
      <c r="AD83" s="195"/>
      <c r="AE83" s="195"/>
      <c r="AF83" s="195"/>
      <c r="AG83" s="196"/>
      <c r="AH83" s="196"/>
    </row>
    <row r="84" spans="2:34" s="176" customFormat="1" ht="13">
      <c r="B84" s="154" t="s">
        <v>35</v>
      </c>
      <c r="C84" s="167"/>
      <c r="D84" s="167"/>
      <c r="E84" s="167"/>
      <c r="F84" s="168"/>
      <c r="G84" s="169">
        <f>SUM(G66:G83)</f>
        <v>0</v>
      </c>
      <c r="H84" s="170"/>
      <c r="I84" s="169">
        <f t="shared" ref="I84:Y84" si="33">SUM(I66:I83)</f>
        <v>0</v>
      </c>
      <c r="J84" s="171"/>
      <c r="K84" s="169">
        <f>SUM(K66:K83)</f>
        <v>0</v>
      </c>
      <c r="L84" s="170"/>
      <c r="M84" s="169">
        <f t="shared" si="33"/>
        <v>0</v>
      </c>
      <c r="N84" s="171"/>
      <c r="O84" s="169">
        <f t="shared" si="33"/>
        <v>0</v>
      </c>
      <c r="P84" s="170"/>
      <c r="Q84" s="172">
        <f t="shared" si="33"/>
        <v>0</v>
      </c>
      <c r="R84" s="173"/>
      <c r="S84" s="169">
        <f t="shared" si="33"/>
        <v>0</v>
      </c>
      <c r="T84" s="170"/>
      <c r="U84" s="169">
        <f t="shared" si="33"/>
        <v>0</v>
      </c>
      <c r="V84" s="171"/>
      <c r="W84" s="169">
        <f t="shared" si="33"/>
        <v>0</v>
      </c>
      <c r="X84" s="174"/>
      <c r="Y84" s="172">
        <f t="shared" si="33"/>
        <v>0</v>
      </c>
      <c r="Z84" s="175">
        <f>G84+K84+O84+S84+W84</f>
        <v>0</v>
      </c>
      <c r="AA84" s="175">
        <f>ROUND(I84+M84+Q84+U84+Y84,0)</f>
        <v>0</v>
      </c>
      <c r="AB84" s="55">
        <f>AA84+Z84</f>
        <v>0</v>
      </c>
      <c r="AD84" s="197"/>
      <c r="AE84" s="197"/>
      <c r="AF84" s="197"/>
      <c r="AG84" s="197"/>
      <c r="AH84" s="197"/>
    </row>
    <row r="85" spans="2:34">
      <c r="B85" s="88"/>
      <c r="C85" s="89"/>
      <c r="D85" s="89"/>
      <c r="E85" s="89"/>
      <c r="F85" s="90"/>
      <c r="G85" s="113"/>
      <c r="H85" s="126"/>
      <c r="I85" s="115"/>
      <c r="J85" s="93"/>
      <c r="K85" s="113"/>
      <c r="L85" s="126"/>
      <c r="M85" s="115"/>
      <c r="N85" s="93"/>
      <c r="O85" s="113"/>
      <c r="P85" s="92"/>
      <c r="Q85" s="116"/>
      <c r="R85" s="90"/>
      <c r="S85" s="113"/>
      <c r="T85" s="126"/>
      <c r="U85" s="115"/>
      <c r="V85" s="93"/>
      <c r="W85" s="113"/>
      <c r="X85" s="126"/>
      <c r="Y85" s="116"/>
      <c r="Z85" s="117"/>
      <c r="AA85" s="117"/>
      <c r="AB85" s="177"/>
      <c r="AD85" s="195"/>
      <c r="AE85" s="195"/>
      <c r="AF85" s="195"/>
      <c r="AG85" s="195"/>
      <c r="AH85" s="195"/>
    </row>
    <row r="86" spans="2:34" s="15" customFormat="1" ht="13">
      <c r="B86" s="13" t="s">
        <v>24</v>
      </c>
      <c r="C86" s="14"/>
      <c r="D86" s="14"/>
      <c r="E86" s="14"/>
      <c r="F86" s="31"/>
      <c r="G86" s="53">
        <f>ROUND(G84+G63+G55+G39+G44,0)</f>
        <v>0</v>
      </c>
      <c r="H86" s="60"/>
      <c r="I86" s="53">
        <f>ROUND(I84+I63+I55+I39+I44,0)</f>
        <v>0</v>
      </c>
      <c r="J86" s="34"/>
      <c r="K86" s="53">
        <f>ROUND(K84+K63+K55+K39+K44,0)</f>
        <v>0</v>
      </c>
      <c r="L86" s="60"/>
      <c r="M86" s="53">
        <f>ROUND(M84+M63+M55+M39+M44,0)</f>
        <v>0</v>
      </c>
      <c r="N86" s="34"/>
      <c r="O86" s="53">
        <f>ROUND(O84+O63+O55+O39+O44,0)</f>
        <v>0</v>
      </c>
      <c r="P86" s="60"/>
      <c r="Q86" s="59">
        <f>ROUND(Q84+Q63+Q55+Q39+Q44,0)</f>
        <v>0</v>
      </c>
      <c r="R86" s="31"/>
      <c r="S86" s="53">
        <f>ROUND(S84+S63+S55+S39+S44,0)</f>
        <v>0</v>
      </c>
      <c r="T86" s="60"/>
      <c r="U86" s="53">
        <f>ROUND(U84+U63+U55+U39+U44,0)</f>
        <v>0</v>
      </c>
      <c r="V86" s="34"/>
      <c r="W86" s="53">
        <f>ROUND(W84+W63+W55+W39+W44,)</f>
        <v>0</v>
      </c>
      <c r="X86" s="63"/>
      <c r="Y86" s="59">
        <f>ROUND(Y84+Y63+Y55+Y39+Y44,)</f>
        <v>0</v>
      </c>
      <c r="Z86" s="20">
        <f>G86+K86+O86+S86+W86</f>
        <v>0</v>
      </c>
      <c r="AA86" s="20">
        <f>ROUND(I86+M86+Q86+U86+Y86,0)</f>
        <v>0</v>
      </c>
      <c r="AB86" s="87">
        <f>AA86+Z86</f>
        <v>0</v>
      </c>
      <c r="AD86" s="197"/>
      <c r="AE86" s="197"/>
      <c r="AF86" s="197"/>
      <c r="AG86" s="197"/>
      <c r="AH86" s="197"/>
    </row>
    <row r="87" spans="2:34" ht="24">
      <c r="B87" s="98" t="s">
        <v>15</v>
      </c>
      <c r="C87" s="89"/>
      <c r="D87" s="89"/>
      <c r="E87" s="4" t="s">
        <v>41</v>
      </c>
      <c r="F87" s="90"/>
      <c r="G87" s="91">
        <f>SUM(G86-G83-G63-G44-(IF(G76&gt;25000,G76-25000))-(IF(G77&gt;25000,G77-25000)))</f>
        <v>0</v>
      </c>
      <c r="H87" s="92"/>
      <c r="I87" s="91">
        <f>SUM(I86-I83-I63-I44-(IF(I76&gt;25000,I76-25000))-(IF(I77&gt;25000,I77-25000)))</f>
        <v>0</v>
      </c>
      <c r="J87" s="93"/>
      <c r="K87" s="91">
        <f>K86-K83-K63-K44-K76-K77</f>
        <v>0</v>
      </c>
      <c r="L87" s="92"/>
      <c r="M87" s="91">
        <f>M86-M83-M63-M44-M76-M77</f>
        <v>0</v>
      </c>
      <c r="N87" s="93"/>
      <c r="O87" s="91">
        <f>O86-O83-O63-O44-O76-O77</f>
        <v>0</v>
      </c>
      <c r="P87" s="92"/>
      <c r="Q87" s="94">
        <f>Q86-Q83-Q63-Q44-Q76-Q77</f>
        <v>0</v>
      </c>
      <c r="R87" s="90"/>
      <c r="S87" s="91">
        <f>S86-S83-S63-S44-S76-S77</f>
        <v>0</v>
      </c>
      <c r="T87" s="92"/>
      <c r="U87" s="91">
        <f>U86-U83-U63-U44-U76-U77</f>
        <v>0</v>
      </c>
      <c r="V87" s="93"/>
      <c r="W87" s="91">
        <f>W86-W83-W63-W44-W76-W77</f>
        <v>0</v>
      </c>
      <c r="X87" s="92"/>
      <c r="Y87" s="94">
        <f>Y86-Y83-Y63-Y44-Y76-Y77</f>
        <v>0</v>
      </c>
      <c r="Z87" s="95">
        <f>ROUND(G87+K87+O87+S87+W87,0)</f>
        <v>0</v>
      </c>
      <c r="AA87" s="95">
        <f>SUM(I87+M87+Q87+U87+Y87)</f>
        <v>0</v>
      </c>
      <c r="AB87" s="96">
        <f>AA87+Z87</f>
        <v>0</v>
      </c>
      <c r="AG87" s="200"/>
      <c r="AH87" s="200"/>
    </row>
    <row r="88" spans="2:34" s="125" customFormat="1" ht="26">
      <c r="B88" s="178" t="s">
        <v>10</v>
      </c>
      <c r="C88" s="26" t="s">
        <v>37</v>
      </c>
      <c r="D88" s="158"/>
      <c r="E88" s="179">
        <v>0</v>
      </c>
      <c r="F88" s="119"/>
      <c r="G88" s="53">
        <f>ROUND(G87*E88,0)</f>
        <v>0</v>
      </c>
      <c r="H88" s="60"/>
      <c r="I88" s="60"/>
      <c r="J88" s="122"/>
      <c r="K88" s="53">
        <f>ROUND(K87*E88,0)</f>
        <v>0</v>
      </c>
      <c r="L88" s="60"/>
      <c r="M88" s="60"/>
      <c r="N88" s="122"/>
      <c r="O88" s="53">
        <f>ROUND(O87*E88,0)</f>
        <v>0</v>
      </c>
      <c r="P88" s="60"/>
      <c r="Q88" s="64"/>
      <c r="R88" s="119"/>
      <c r="S88" s="53">
        <f>ROUND(S87*E88,0)</f>
        <v>0</v>
      </c>
      <c r="T88" s="60"/>
      <c r="U88" s="60"/>
      <c r="V88" s="122"/>
      <c r="W88" s="53">
        <f>ROUND(W87*E88,0)</f>
        <v>0</v>
      </c>
      <c r="X88" s="60"/>
      <c r="Y88" s="64"/>
      <c r="Z88" s="20">
        <f>ROUND(G88+K88+O88+S88+W88,0)</f>
        <v>0</v>
      </c>
      <c r="AA88" s="62"/>
      <c r="AB88" s="55">
        <f>AA88+Z88</f>
        <v>0</v>
      </c>
    </row>
    <row r="89" spans="2:34" s="125" customFormat="1" ht="26">
      <c r="B89" s="178" t="s">
        <v>11</v>
      </c>
      <c r="C89" s="26" t="s">
        <v>37</v>
      </c>
      <c r="D89" s="118" t="s">
        <v>0</v>
      </c>
      <c r="E89" s="179">
        <v>0</v>
      </c>
      <c r="F89" s="119"/>
      <c r="G89" s="60"/>
      <c r="H89" s="60"/>
      <c r="I89" s="53">
        <f>ROUND(G87*E89,0)</f>
        <v>0</v>
      </c>
      <c r="J89" s="122"/>
      <c r="K89" s="60"/>
      <c r="L89" s="60"/>
      <c r="M89" s="53">
        <f>ROUND(K87*E89,0)</f>
        <v>0</v>
      </c>
      <c r="N89" s="122"/>
      <c r="O89" s="60"/>
      <c r="P89" s="60"/>
      <c r="Q89" s="59">
        <f>ROUND(O87*E89,0)</f>
        <v>0</v>
      </c>
      <c r="R89" s="119"/>
      <c r="S89" s="60"/>
      <c r="T89" s="60"/>
      <c r="U89" s="53">
        <f>ROUND(S87*E89,0)</f>
        <v>0</v>
      </c>
      <c r="V89" s="122"/>
      <c r="W89" s="60"/>
      <c r="X89" s="63"/>
      <c r="Y89" s="59">
        <f>ROUND(W87*E89,0)</f>
        <v>0</v>
      </c>
      <c r="Z89" s="62"/>
      <c r="AA89" s="20">
        <f>ROUND(I89+M89+Q89+U89+Y89,0)</f>
        <v>0</v>
      </c>
      <c r="AB89" s="55">
        <f>AA89+Z89</f>
        <v>0</v>
      </c>
    </row>
    <row r="90" spans="2:34" s="125" customFormat="1" ht="26">
      <c r="B90" s="178" t="s">
        <v>12</v>
      </c>
      <c r="C90" s="26" t="s">
        <v>37</v>
      </c>
      <c r="D90" s="118"/>
      <c r="E90" s="179">
        <v>0</v>
      </c>
      <c r="F90" s="119"/>
      <c r="G90" s="60"/>
      <c r="H90" s="60"/>
      <c r="I90" s="53">
        <f>ROUND(I87*E90,0)</f>
        <v>0</v>
      </c>
      <c r="J90" s="122"/>
      <c r="K90" s="60"/>
      <c r="L90" s="60"/>
      <c r="M90" s="53">
        <f>ROUND(M87*E90,0)</f>
        <v>0</v>
      </c>
      <c r="N90" s="122"/>
      <c r="O90" s="60"/>
      <c r="P90" s="60"/>
      <c r="Q90" s="59">
        <f>ROUND(Q87*E90,0)</f>
        <v>0</v>
      </c>
      <c r="R90" s="119"/>
      <c r="S90" s="60"/>
      <c r="T90" s="60"/>
      <c r="U90" s="53">
        <f>ROUND(U87*E90,0)</f>
        <v>0</v>
      </c>
      <c r="V90" s="122"/>
      <c r="W90" s="60"/>
      <c r="X90" s="60"/>
      <c r="Y90" s="59">
        <f>ROUND(Y87*E90,0)</f>
        <v>0</v>
      </c>
      <c r="Z90" s="62"/>
      <c r="AA90" s="20">
        <f>ROUND(I90+M90+Q90+U90+Y90,0)</f>
        <v>0</v>
      </c>
      <c r="AB90" s="55">
        <f>AA90+Z90</f>
        <v>0</v>
      </c>
    </row>
    <row r="91" spans="2:34" s="15" customFormat="1" ht="13">
      <c r="B91" s="17" t="s">
        <v>50</v>
      </c>
      <c r="C91" s="118"/>
      <c r="D91" s="118"/>
      <c r="E91" s="11" t="s">
        <v>68</v>
      </c>
      <c r="F91" s="119"/>
      <c r="G91" s="120"/>
      <c r="H91" s="149"/>
      <c r="I91" s="121"/>
      <c r="J91" s="122"/>
      <c r="K91" s="148"/>
      <c r="L91" s="149"/>
      <c r="M91" s="121"/>
      <c r="N91" s="122"/>
      <c r="O91" s="120"/>
      <c r="P91" s="148"/>
      <c r="Q91" s="123"/>
      <c r="R91" s="119"/>
      <c r="S91" s="120"/>
      <c r="T91" s="149"/>
      <c r="U91" s="121"/>
      <c r="V91" s="122"/>
      <c r="W91" s="120"/>
      <c r="X91" s="149"/>
      <c r="Y91" s="123"/>
      <c r="Z91" s="124"/>
      <c r="AA91" s="124"/>
      <c r="AB91" s="117"/>
    </row>
    <row r="92" spans="2:34" ht="13.5" customHeight="1">
      <c r="B92" s="17" t="str">
        <f>B7</f>
        <v>UMCES "MY LAB"</v>
      </c>
      <c r="C92" s="18"/>
      <c r="D92" s="18"/>
      <c r="E92" s="18"/>
      <c r="F92" s="32"/>
      <c r="G92" s="53">
        <f>G86+G88</f>
        <v>0</v>
      </c>
      <c r="H92" s="60"/>
      <c r="I92" s="53">
        <f>I86+I89+I90</f>
        <v>0</v>
      </c>
      <c r="J92" s="60"/>
      <c r="K92" s="53">
        <f>K88+K86</f>
        <v>0</v>
      </c>
      <c r="L92" s="60"/>
      <c r="M92" s="53">
        <f>+M86+M89+M90</f>
        <v>0</v>
      </c>
      <c r="N92" s="60"/>
      <c r="O92" s="53">
        <f>O88+O86</f>
        <v>0</v>
      </c>
      <c r="P92" s="60"/>
      <c r="Q92" s="59">
        <f>Q86+Q89+Q90</f>
        <v>0</v>
      </c>
      <c r="R92" s="60"/>
      <c r="S92" s="53">
        <f>S88+S86</f>
        <v>0</v>
      </c>
      <c r="T92" s="60"/>
      <c r="U92" s="53">
        <f>U86+U89+U90</f>
        <v>0</v>
      </c>
      <c r="V92" s="60"/>
      <c r="W92" s="53">
        <f>W88+W86</f>
        <v>0</v>
      </c>
      <c r="X92" s="60"/>
      <c r="Y92" s="59">
        <f>Y86+Y89+Y90</f>
        <v>0</v>
      </c>
      <c r="Z92" s="19">
        <f>ROUND(G92+K92+O92+S92+W92,0)</f>
        <v>0</v>
      </c>
      <c r="AA92" s="19">
        <f>ROUND(I92+M92+Q92+U92+Y92,0)</f>
        <v>0</v>
      </c>
      <c r="AB92" s="55">
        <f>AA92+Z92</f>
        <v>0</v>
      </c>
    </row>
    <row r="93" spans="2:34">
      <c r="B93" s="180"/>
      <c r="C93" s="89"/>
      <c r="D93" s="89"/>
      <c r="E93" s="89"/>
      <c r="F93" s="90"/>
      <c r="G93" s="113"/>
      <c r="H93" s="115"/>
      <c r="I93" s="115"/>
      <c r="J93" s="93"/>
      <c r="K93" s="113"/>
      <c r="L93" s="126"/>
      <c r="M93" s="115"/>
      <c r="N93" s="93"/>
      <c r="O93" s="113"/>
      <c r="P93" s="113"/>
      <c r="Q93" s="116"/>
      <c r="R93" s="90"/>
      <c r="S93" s="113"/>
      <c r="T93" s="126"/>
      <c r="U93" s="115"/>
      <c r="V93" s="93"/>
      <c r="W93" s="113"/>
      <c r="X93" s="126"/>
      <c r="Y93" s="116"/>
      <c r="Z93" s="117"/>
      <c r="AA93" s="117"/>
      <c r="AB93" s="117"/>
    </row>
    <row r="94" spans="2:34" ht="13" thickBot="1">
      <c r="B94" s="181"/>
      <c r="C94" s="182"/>
      <c r="D94" s="182"/>
      <c r="E94" s="182"/>
      <c r="F94" s="183"/>
      <c r="G94" s="184"/>
      <c r="H94" s="182"/>
      <c r="I94" s="182"/>
      <c r="J94" s="185"/>
      <c r="K94" s="186"/>
      <c r="L94" s="187"/>
      <c r="M94" s="187"/>
      <c r="N94" s="185"/>
      <c r="O94" s="186"/>
      <c r="P94" s="186"/>
      <c r="Q94" s="188"/>
      <c r="R94" s="183"/>
      <c r="S94" s="186"/>
      <c r="T94" s="187"/>
      <c r="U94" s="187"/>
      <c r="V94" s="185"/>
      <c r="W94" s="186"/>
      <c r="X94" s="189"/>
      <c r="Y94" s="188"/>
      <c r="Z94" s="190"/>
      <c r="AA94" s="190"/>
      <c r="AB94" s="190"/>
    </row>
    <row r="96" spans="2:34" ht="13" thickBot="1">
      <c r="W96" s="205"/>
      <c r="Z96" s="204"/>
    </row>
    <row r="97" spans="2:28" customFormat="1" ht="15">
      <c r="B97" s="79"/>
      <c r="C97" s="80"/>
      <c r="D97" s="1"/>
      <c r="E97" s="239" t="s">
        <v>75</v>
      </c>
      <c r="F97" s="240"/>
      <c r="G97" s="240"/>
      <c r="H97" s="240"/>
      <c r="I97" s="77" t="e">
        <f>I92/G92</f>
        <v>#DIV/0!</v>
      </c>
      <c r="J97" s="74"/>
      <c r="K97" s="74"/>
      <c r="L97" s="74"/>
      <c r="M97" s="77" t="e">
        <f>M92/K92</f>
        <v>#DIV/0!</v>
      </c>
      <c r="N97" s="74"/>
      <c r="O97" s="74"/>
      <c r="P97" s="74"/>
      <c r="Q97" s="77" t="e">
        <f>Q92/O92</f>
        <v>#DIV/0!</v>
      </c>
      <c r="R97" s="74"/>
      <c r="S97" s="74"/>
      <c r="T97" s="74"/>
      <c r="U97" s="77" t="e">
        <f>U92/S92</f>
        <v>#DIV/0!</v>
      </c>
      <c r="V97" s="74"/>
      <c r="W97" s="74"/>
      <c r="X97" s="74"/>
      <c r="Y97" s="77" t="e">
        <f>Y92/W92</f>
        <v>#DIV/0!</v>
      </c>
      <c r="Z97" s="77" t="e">
        <f>AA92/Z92</f>
        <v>#DIV/0!</v>
      </c>
      <c r="AA97" s="74"/>
      <c r="AB97" s="75"/>
    </row>
    <row r="98" spans="2:28" customFormat="1" ht="16" thickBot="1">
      <c r="B98" s="79"/>
      <c r="C98" s="80"/>
      <c r="D98" s="1"/>
      <c r="E98" s="241" t="s">
        <v>9</v>
      </c>
      <c r="F98" s="242"/>
      <c r="G98" s="242"/>
      <c r="H98" s="242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8" t="e">
        <f>AA92/AB92</f>
        <v>#DIV/0!</v>
      </c>
    </row>
  </sheetData>
  <mergeCells count="26">
    <mergeCell ref="E97:H97"/>
    <mergeCell ref="E98:H98"/>
    <mergeCell ref="F1:G1"/>
    <mergeCell ref="A2:G2"/>
    <mergeCell ref="E3:G3"/>
    <mergeCell ref="B7:E7"/>
    <mergeCell ref="F7:I7"/>
    <mergeCell ref="C82:E82"/>
    <mergeCell ref="C83:E83"/>
    <mergeCell ref="B82:B83"/>
    <mergeCell ref="Z7:AB7"/>
    <mergeCell ref="C79:E79"/>
    <mergeCell ref="C80:E80"/>
    <mergeCell ref="C81:E81"/>
    <mergeCell ref="B47:C47"/>
    <mergeCell ref="B48:C48"/>
    <mergeCell ref="B49:C49"/>
    <mergeCell ref="C66:E66"/>
    <mergeCell ref="C74:E74"/>
    <mergeCell ref="C73:E73"/>
    <mergeCell ref="V7:Y7"/>
    <mergeCell ref="B42:C42"/>
    <mergeCell ref="B43:C43"/>
    <mergeCell ref="N7:Q7"/>
    <mergeCell ref="R7:U7"/>
    <mergeCell ref="J7:M7"/>
  </mergeCells>
  <phoneticPr fontId="0" type="noConversion"/>
  <pageMargins left="0.75" right="0.75" top="0.49" bottom="0.49" header="0.5" footer="0.5"/>
  <pageSetup scale="40" orientation="landscape"/>
  <headerFooter alignWithMargins="0"/>
  <extLst>
    <ext xmlns:mx="http://schemas.microsoft.com/office/mac/excel/2008/main" uri="{64002731-A6B0-56B0-2670-7721B7C09600}">
      <mx:PLV Mode="0" OnePage="0" WScale="1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Budget-UMCES</vt:lpstr>
    </vt:vector>
  </TitlesOfParts>
  <Company>Appalachian Laboratory, UMCES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Johnson</dc:creator>
  <cp:lastModifiedBy>Barb Jenkins</cp:lastModifiedBy>
  <cp:lastPrinted>2012-11-14T16:21:35Z</cp:lastPrinted>
  <dcterms:created xsi:type="dcterms:W3CDTF">2006-01-10T15:33:01Z</dcterms:created>
  <dcterms:modified xsi:type="dcterms:W3CDTF">2015-07-01T12:58:52Z</dcterms:modified>
</cp:coreProperties>
</file>